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9465" windowHeight="6105" tabRatio="898"/>
  </bookViews>
  <sheets>
    <sheet name="جدول نماگرهاي استاني" sheetId="2" r:id="rId1"/>
  </sheets>
  <definedNames>
    <definedName name="_xlnm._FilterDatabase" localSheetId="0" hidden="1">'جدول نماگرهاي استاني'!$B$120:$F$184</definedName>
  </definedNames>
  <calcPr calcId="124519"/>
</workbook>
</file>

<file path=xl/calcChain.xml><?xml version="1.0" encoding="utf-8"?>
<calcChain xmlns="http://schemas.openxmlformats.org/spreadsheetml/2006/main">
  <c r="E454" i="2"/>
  <c r="E452" s="1"/>
  <c r="E465"/>
  <c r="E463" s="1"/>
  <c r="E43" l="1"/>
  <c r="E410"/>
  <c r="E408" s="1"/>
  <c r="E421"/>
  <c r="E419" s="1"/>
  <c r="E70"/>
  <c r="E50" l="1"/>
  <c r="E370" l="1"/>
  <c r="F184"/>
  <c r="E184"/>
  <c r="D184"/>
  <c r="E101" l="1"/>
  <c r="E96" l="1"/>
  <c r="E93"/>
  <c r="E92" l="1"/>
  <c r="E91" s="1"/>
  <c r="E64"/>
  <c r="E242" l="1"/>
  <c r="E112"/>
  <c r="E57" l="1"/>
  <c r="E4"/>
  <c r="E274"/>
  <c r="E270"/>
  <c r="E111"/>
  <c r="E110" l="1"/>
  <c r="E109" l="1"/>
  <c r="E226"/>
  <c r="E388"/>
  <c r="E386" s="1"/>
  <c r="E399"/>
  <c r="E397" s="1"/>
  <c r="E306" l="1"/>
  <c r="E366"/>
  <c r="E354"/>
  <c r="E350"/>
  <c r="E338"/>
  <c r="E334"/>
  <c r="E322"/>
  <c r="E318"/>
  <c r="E302"/>
  <c r="E290"/>
  <c r="E286"/>
  <c r="E258"/>
  <c r="E254"/>
  <c r="E238"/>
  <c r="E222"/>
  <c r="E210"/>
  <c r="E206"/>
  <c r="E194"/>
  <c r="E190"/>
  <c r="E19"/>
  <c r="E18"/>
  <c r="E17"/>
  <c r="E16"/>
  <c r="E15"/>
  <c r="E14"/>
  <c r="E13"/>
  <c r="E12"/>
  <c r="E11"/>
  <c r="E9"/>
  <c r="E8"/>
  <c r="E7"/>
  <c r="E41"/>
  <c r="E40"/>
  <c r="E39"/>
  <c r="E38"/>
  <c r="E37"/>
  <c r="E36"/>
  <c r="E35"/>
  <c r="E34"/>
  <c r="E32"/>
  <c r="E30"/>
  <c r="E29"/>
  <c r="E28"/>
  <c r="E27"/>
  <c r="E26"/>
  <c r="E25"/>
  <c r="E24"/>
  <c r="E23"/>
  <c r="E21"/>
  <c r="E81"/>
  <c r="E443"/>
  <c r="E441" s="1"/>
  <c r="E432"/>
  <c r="E430" s="1"/>
  <c r="A455"/>
  <c r="A456" s="1"/>
  <c r="A457" s="1"/>
  <c r="A458" s="1"/>
  <c r="A459" s="1"/>
  <c r="A460" s="1"/>
  <c r="A461" s="1"/>
  <c r="A462" s="1"/>
  <c r="A463" s="1"/>
  <c r="A464" s="1"/>
  <c r="A465" s="1"/>
  <c r="A466" s="1"/>
  <c r="A467" s="1"/>
  <c r="A453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31"/>
  <c r="A411"/>
  <c r="A412" s="1"/>
  <c r="A413" s="1"/>
  <c r="A414" s="1"/>
  <c r="A415" s="1"/>
  <c r="A416" s="1"/>
  <c r="A417" s="1"/>
  <c r="A418" s="1"/>
  <c r="A419" s="1"/>
  <c r="A420" s="1"/>
  <c r="A421" s="1"/>
  <c r="A422" s="1"/>
  <c r="A423" s="1"/>
  <c r="A409"/>
  <c r="A389"/>
  <c r="A390" s="1"/>
  <c r="A391" s="1"/>
  <c r="A392" s="1"/>
  <c r="A393" s="1"/>
  <c r="A394" s="1"/>
  <c r="A395" s="1"/>
  <c r="A396" s="1"/>
  <c r="A397" s="1"/>
  <c r="A398" s="1"/>
  <c r="A399" s="1"/>
  <c r="A400" s="1"/>
  <c r="A401" s="1"/>
  <c r="A387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65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49"/>
  <c r="A335"/>
  <c r="A336" s="1"/>
  <c r="A337" s="1"/>
  <c r="A338" s="1"/>
  <c r="A339" s="1"/>
  <c r="A340" s="1"/>
  <c r="A341" s="1"/>
  <c r="A342" s="1"/>
  <c r="A343" s="1"/>
  <c r="A344" s="1"/>
  <c r="A345" s="1"/>
  <c r="A346" s="1"/>
  <c r="A347" s="1"/>
  <c r="A333"/>
  <c r="A319"/>
  <c r="A320" s="1"/>
  <c r="A321" s="1"/>
  <c r="A322" s="1"/>
  <c r="A323" s="1"/>
  <c r="A324" s="1"/>
  <c r="A325" s="1"/>
  <c r="A326" s="1"/>
  <c r="A327" s="1"/>
  <c r="A328" s="1"/>
  <c r="A329" s="1"/>
  <c r="A330" s="1"/>
  <c r="A331" s="1"/>
  <c r="A317"/>
  <c r="A303"/>
  <c r="A304" s="1"/>
  <c r="A305" s="1"/>
  <c r="A306" s="1"/>
  <c r="A307" s="1"/>
  <c r="A308" s="1"/>
  <c r="A309" s="1"/>
  <c r="A310" s="1"/>
  <c r="A311" s="1"/>
  <c r="A312" s="1"/>
  <c r="A313" s="1"/>
  <c r="A314" s="1"/>
  <c r="A315" s="1"/>
  <c r="A301"/>
  <c r="A287"/>
  <c r="A288" s="1"/>
  <c r="A289" s="1"/>
  <c r="A290" s="1"/>
  <c r="A291" s="1"/>
  <c r="A292" s="1"/>
  <c r="A293" s="1"/>
  <c r="A294" s="1"/>
  <c r="A295" s="1"/>
  <c r="A296" s="1"/>
  <c r="A297" s="1"/>
  <c r="A298" s="1"/>
  <c r="A299" s="1"/>
  <c r="A285"/>
  <c r="A271"/>
  <c r="A272" s="1"/>
  <c r="A273" s="1"/>
  <c r="A274" s="1"/>
  <c r="A275" s="1"/>
  <c r="A276" s="1"/>
  <c r="A277" s="1"/>
  <c r="A278" s="1"/>
  <c r="A279" s="1"/>
  <c r="A280" s="1"/>
  <c r="A281" s="1"/>
  <c r="A282" s="1"/>
  <c r="A283" s="1"/>
  <c r="A269"/>
  <c r="A255"/>
  <c r="A256" s="1"/>
  <c r="A257" s="1"/>
  <c r="A258" s="1"/>
  <c r="A259" s="1"/>
  <c r="A260" s="1"/>
  <c r="A261" s="1"/>
  <c r="A262" s="1"/>
  <c r="A263" s="1"/>
  <c r="A264" s="1"/>
  <c r="A265" s="1"/>
  <c r="A266" s="1"/>
  <c r="A267" s="1"/>
  <c r="A253"/>
  <c r="A239"/>
  <c r="A240" s="1"/>
  <c r="A241" s="1"/>
  <c r="A242" s="1"/>
  <c r="A243" s="1"/>
  <c r="A244" s="1"/>
  <c r="A245" s="1"/>
  <c r="A246" s="1"/>
  <c r="A247" s="1"/>
  <c r="A248" s="1"/>
  <c r="A249" s="1"/>
  <c r="A250" s="1"/>
  <c r="A251" s="1"/>
  <c r="A237"/>
  <c r="A223"/>
  <c r="A224" s="1"/>
  <c r="A225" s="1"/>
  <c r="A226" s="1"/>
  <c r="A227" s="1"/>
  <c r="A228" s="1"/>
  <c r="A229" s="1"/>
  <c r="A230" s="1"/>
  <c r="A231" s="1"/>
  <c r="A232" s="1"/>
  <c r="A233" s="1"/>
  <c r="A234" s="1"/>
  <c r="A235" s="1"/>
  <c r="A221"/>
  <c r="A207"/>
  <c r="A208" s="1"/>
  <c r="A209" s="1"/>
  <c r="A210" s="1"/>
  <c r="A211" s="1"/>
  <c r="A212" s="1"/>
  <c r="A213" s="1"/>
  <c r="A214" s="1"/>
  <c r="A215" s="1"/>
  <c r="A216" s="1"/>
  <c r="A217" s="1"/>
  <c r="A218" s="1"/>
  <c r="A219" s="1"/>
  <c r="A205"/>
  <c r="A191"/>
  <c r="A192" s="1"/>
  <c r="A193" s="1"/>
  <c r="A194" s="1"/>
  <c r="A195" s="1"/>
  <c r="A196" s="1"/>
  <c r="A197" s="1"/>
  <c r="A198" s="1"/>
  <c r="A199" s="1"/>
  <c r="A200" s="1"/>
  <c r="A201" s="1"/>
  <c r="A202" s="1"/>
  <c r="A203" s="1"/>
  <c r="A189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5"/>
  <c r="E22" l="1"/>
  <c r="E6"/>
  <c r="E5" s="1"/>
  <c r="E10"/>
  <c r="E33"/>
  <c r="E20"/>
  <c r="E31" l="1"/>
</calcChain>
</file>

<file path=xl/sharedStrings.xml><?xml version="1.0" encoding="utf-8"?>
<sst xmlns="http://schemas.openxmlformats.org/spreadsheetml/2006/main" count="878" uniqueCount="217">
  <si>
    <t>رديف</t>
  </si>
  <si>
    <t>عنوان سرفصل</t>
  </si>
  <si>
    <t>میزان صادرات کالا برحسب وزن</t>
  </si>
  <si>
    <t>میزان صادرات کالا برحسب ارزش</t>
  </si>
  <si>
    <t>میزان واردات کالا برحسب وزن</t>
  </si>
  <si>
    <t>مالیات بر درآمد  - حقوق</t>
  </si>
  <si>
    <t>مالیات بر درآمد  -ساير</t>
  </si>
  <si>
    <t>درآمد مالیات بر ثروت</t>
  </si>
  <si>
    <t>کل درآمد مالیات های مستقیم</t>
  </si>
  <si>
    <t>درآمد مالیات برواردات</t>
  </si>
  <si>
    <t>درآمد مالیات بر ارزش افزوده</t>
  </si>
  <si>
    <t>درآمد مالیات های  غیرمستقیم - ساير</t>
  </si>
  <si>
    <t xml:space="preserve"> کل درآمد مالیات های  غیرمستقیم</t>
  </si>
  <si>
    <t>شاخص قیمت سهام</t>
  </si>
  <si>
    <t xml:space="preserve"> ارزش معاملات سهام</t>
  </si>
  <si>
    <t xml:space="preserve"> تعداد سهام مورد معامله</t>
  </si>
  <si>
    <t>نسبت ارزش معاملات سهام به کل ارزش سهام کشور</t>
  </si>
  <si>
    <t>ميليون ريال</t>
  </si>
  <si>
    <t xml:space="preserve">عنوان متغير                 </t>
  </si>
  <si>
    <t xml:space="preserve"> هزار تن</t>
  </si>
  <si>
    <t>ميليون دلار</t>
  </si>
  <si>
    <t>ميليون سهم</t>
  </si>
  <si>
    <t>گمرک</t>
  </si>
  <si>
    <t>مالیات</t>
  </si>
  <si>
    <t>بورس</t>
  </si>
  <si>
    <t>مالیات بر درآمد   - مشاغل</t>
  </si>
  <si>
    <t xml:space="preserve"> واحد    اندازه گيري</t>
  </si>
  <si>
    <t xml:space="preserve">مجموع ارزش بیمه نامه های صادره  کلیه رشته ها   </t>
  </si>
  <si>
    <t xml:space="preserve">ارزش بیمه نامه های صادره  رشته عمر   - زندگي     </t>
  </si>
  <si>
    <t xml:space="preserve">مجموع ارزش بیمه نامه های صادره  رشته ها ی اتومبیل  </t>
  </si>
  <si>
    <t xml:space="preserve"> مجموع مالیات بر درآمد   </t>
  </si>
  <si>
    <t>ارزش بیمه نامه های صادره رشته اتومبیل   -سرنشين</t>
  </si>
  <si>
    <t>ارزش بیمه نامه های صادره رشته اتومبیل - شخص ثالث</t>
  </si>
  <si>
    <t>ارزش بیمه نامه های صادره  رشته اتومبیل   -بدنه</t>
  </si>
  <si>
    <t>ارزش بیمه نامه های صادره رشته  آتش سوزی</t>
  </si>
  <si>
    <t>ارزش بیمه نامه های صادره  رشته حوادث</t>
  </si>
  <si>
    <t>ارزش بیمه نامه های صادره  رشته باربری</t>
  </si>
  <si>
    <t>ارزش بیمه نامه های صادره  رشته درمان</t>
  </si>
  <si>
    <t>ارزش بیمه نامه های صادره  - ساير</t>
  </si>
  <si>
    <t>مجموع میزان خسارتهای پرداختی  کلیه رشته ها</t>
  </si>
  <si>
    <t>میزان خسارتهای پرداختی  رشته عمر- زندگي</t>
  </si>
  <si>
    <t>مجموع میزان خسارتهای پرداختی  رشته های اتومبیل</t>
  </si>
  <si>
    <t>میزان خسارتهای پرداختی  رشته اتومبیل- سرنشين</t>
  </si>
  <si>
    <t>میزان خسارتهای پرداختی  رشته اتومبیل -  شخص ثالث</t>
  </si>
  <si>
    <t xml:space="preserve"> میزان خسارتهای پرداختی رشته اتومبیل - بدنه  </t>
  </si>
  <si>
    <t>میزان خسارتهای پرداختی رشته  آتش سوزی</t>
  </si>
  <si>
    <t xml:space="preserve"> میزان خسارتهای پرداختی  رشته حوادث </t>
  </si>
  <si>
    <t xml:space="preserve"> میزان خسارتهای پرداختی   رشته باربری</t>
  </si>
  <si>
    <t>میزان خسارتهای پرداختی  رشته درمان</t>
  </si>
  <si>
    <t>میزان خسارتهای پرداختی- ساير</t>
  </si>
  <si>
    <t>میزان واردات کالا از گمرکات  برحسب ارزش</t>
  </si>
  <si>
    <t>کل درآمد مالیاتی</t>
  </si>
  <si>
    <t>درصد</t>
  </si>
  <si>
    <t xml:space="preserve">مجموع پرداختهای هزینه ای و تملک داراییهای سرمایه ای  </t>
  </si>
  <si>
    <t xml:space="preserve"> پرداختهای تملک داراییهای سرمایه ای  </t>
  </si>
  <si>
    <t xml:space="preserve">پرداختهای هزینه ای </t>
  </si>
  <si>
    <t>بانک (*)</t>
  </si>
  <si>
    <t>بیمه (**)</t>
  </si>
  <si>
    <t xml:space="preserve"> میزان صادرات 5 قلم کالای عمده صادراتی  برحسب وزن</t>
  </si>
  <si>
    <t>میزان صادرات 5 قلم کالای عمده صادراتی  برحسب ارزش</t>
  </si>
  <si>
    <t xml:space="preserve">کل درآمدهای عمومی  </t>
  </si>
  <si>
    <t>درآمد مالیات بر شرکت های غیر دولتی</t>
  </si>
  <si>
    <t>درآمد مالیات بر شرکت های دولتی</t>
  </si>
  <si>
    <t>باسمه تعالي</t>
  </si>
  <si>
    <t>درآمد ماليات بر اشخاص حقوقي - شركتها</t>
  </si>
  <si>
    <t xml:space="preserve"> میزان واردات 5 قلم کالای عمده وارداتی  بر حسب ارزش</t>
  </si>
  <si>
    <t>میزان واردات 5 قلم کالای عمده وارداتی  برحسب وزن</t>
  </si>
  <si>
    <t xml:space="preserve">مجموع  ارزش  پروژه های مشخص شده (در حال اجرا) سرمایه گذاری خارجی </t>
  </si>
  <si>
    <t>ردیف</t>
  </si>
  <si>
    <t>نام دستگاه</t>
  </si>
  <si>
    <t>درآمدهای عمومی</t>
  </si>
  <si>
    <t>پرداخت هزینه ای</t>
  </si>
  <si>
    <t>بیمه  ایران</t>
  </si>
  <si>
    <t>بیمه البرز</t>
  </si>
  <si>
    <t>بیمه دانا</t>
  </si>
  <si>
    <t>بانک ملی</t>
  </si>
  <si>
    <t>بانک صادرات</t>
  </si>
  <si>
    <t>بانک تجارت</t>
  </si>
  <si>
    <t>بانک ملت</t>
  </si>
  <si>
    <t>بانک سپه</t>
  </si>
  <si>
    <t>بانک کشاورزی</t>
  </si>
  <si>
    <t>بانک رفاه کارگران</t>
  </si>
  <si>
    <t>بانک مسکن</t>
  </si>
  <si>
    <t>بانک صنعت و معدن</t>
  </si>
  <si>
    <t xml:space="preserve"> پست بانک </t>
  </si>
  <si>
    <t>بانک توسعه تعاون</t>
  </si>
  <si>
    <t>توجه:</t>
  </si>
  <si>
    <t>بانک توسعه صادرات</t>
  </si>
  <si>
    <t>بیمه آسیا</t>
  </si>
  <si>
    <t>جدول (3): آمار تفکیکی بیمه های استان مازندران</t>
  </si>
  <si>
    <t>جدول  آمار نماگرهاي مالي - اقتصادي استان  مازندران</t>
  </si>
  <si>
    <t xml:space="preserve">جمع کل </t>
  </si>
  <si>
    <t>مجموع ارزش پروژه های سرمایه گذاری خارجی مصوب</t>
  </si>
  <si>
    <t xml:space="preserve">   مانده کل سپرده ها</t>
  </si>
  <si>
    <t xml:space="preserve"> مانده تسهيلات اعطايي - بخش كشاورزي</t>
  </si>
  <si>
    <t xml:space="preserve"> مانده تسهيلات اعطايي براي بنگاههاي زود بازده</t>
  </si>
  <si>
    <t>مانده  کل تسهيلات اعطايي بانکهای دولتی</t>
  </si>
  <si>
    <t>مجموع مانده تسهیلات  اعطایی  بانکهای دولتی بخش های اقتصادی</t>
  </si>
  <si>
    <t>مانده تسهیلات  اعطایی  بانکهای دولتی - بخش صنعت و معدن</t>
  </si>
  <si>
    <t>مانده تسهیلات  اعطایی  بانکهای دولتی - بخش خدمات و بازرگاني</t>
  </si>
  <si>
    <t>مجموع مانده تسهیلات  اعطایی  بانکهای دولتی عقود اسلامی</t>
  </si>
  <si>
    <t>مانده تسهیلات اعطایی بانکهای دولتی- قرض الحسنه</t>
  </si>
  <si>
    <t>مانده تسهیلات اعطایی بانکهای دولتی- فروش اقساطي</t>
  </si>
  <si>
    <t xml:space="preserve"> مانده تسهیلات اعطایی بانکهای دولتی  - مشاركت مدني</t>
  </si>
  <si>
    <t>مانده تسهیلات اعطایی بانکهای دولتی  - مضاربه</t>
  </si>
  <si>
    <t>مانده تسهیلات اعطایی بانکهای دولتی  -سلف</t>
  </si>
  <si>
    <t xml:space="preserve"> مانده تسهیلات اعطایی بانکهای دولتي  - جعاله</t>
  </si>
  <si>
    <t>مانده تسهیلات اعطایی بانکهای دولتی - اجاره به شرط تمليك</t>
  </si>
  <si>
    <t>مانده تسهیلات اعطایی بانکهای دولتي  - ساير عقود</t>
  </si>
  <si>
    <t xml:space="preserve">مانده  کل تسهيلات اعطايي </t>
  </si>
  <si>
    <t>مجموع مانده تسهیلات  اعطایی   بخش های اقتصادی</t>
  </si>
  <si>
    <t>مانده تسهیلات  اعطایی  - بخش صنعت و معدن</t>
  </si>
  <si>
    <t>مانده تسهیلات  اعطایی   - بخش خدمات و بازرگاني</t>
  </si>
  <si>
    <t>مجموع مانده تسهیلات  اعطایی  عقود اسلامی</t>
  </si>
  <si>
    <t>مانده تسهیلات اعطایی- قرض الحسنه</t>
  </si>
  <si>
    <t>مانده تسهیلات اعطایی- فروش اقساطي</t>
  </si>
  <si>
    <t xml:space="preserve"> مانده تسهیلات اعطایی  - مشاركت مدني</t>
  </si>
  <si>
    <t>مانده تسهیلات اعطایی ب  - مضاربه</t>
  </si>
  <si>
    <t>مانده تسهیلات اعطایی   -سلف</t>
  </si>
  <si>
    <t xml:space="preserve"> مانده تسهیلات اعطایی  - جعاله</t>
  </si>
  <si>
    <t>مانده تسهیلات اعطایی  - اجاره به شرط تمليك</t>
  </si>
  <si>
    <t>مانده تسهیلات اعطایی  - ساير عقود</t>
  </si>
  <si>
    <t>مانده تسهیلات اعطایی  - مضاربه</t>
  </si>
  <si>
    <t>مانده تسهیلات اعطایی   - سلف</t>
  </si>
  <si>
    <t>میلیارد ريال</t>
  </si>
  <si>
    <t xml:space="preserve">  مانده کل سپرده های بانكهاي دولتي</t>
  </si>
  <si>
    <t>مانده تسهيلات اعطايي بانكهاي دولتی - بخش كشاورزي</t>
  </si>
  <si>
    <t>مانده تسهيلات اعطايي بانكهاي دولني براي بنگاههاي زود بازده</t>
  </si>
  <si>
    <t xml:space="preserve"> شامل بانک های ملی، سپه، صادرات، ملت، تجارت، رفاه كارگران، کشاورزی، صنعت و معدن، مسکن، توسعه صادرات، پست بانک ، توسعه تعاون*</t>
  </si>
  <si>
    <t xml:space="preserve">مانده تسهیلات اعطایی  -سایر عقود </t>
  </si>
  <si>
    <t>مانده تسهیلات اعطایی  - سایر عقود</t>
  </si>
  <si>
    <t xml:space="preserve">سرمایه گذاری خارجی(***)  </t>
  </si>
  <si>
    <t>خزانه(****)</t>
  </si>
  <si>
    <t>.آمار تفکیکی بانک ها  و  بیمه ها به ترتیب در جداول (2) و (3) زیر تکمیل گردد</t>
  </si>
  <si>
    <t>. آمار خزانه به تفکیک دستگاه های استان  برای هر فصل از سال مطابق جدول (1) زیر تنظیم گردد ***</t>
  </si>
  <si>
    <t>.اطلاعات مذکور  بر اساس آخرین آمار موجود در مرکز خدمات سرمایه گذاری خارجی مازندران می باشد***</t>
  </si>
  <si>
    <t>. شامل شرکت های بیمه ایران،  آسیا،  البرز  و  دانا **</t>
  </si>
  <si>
    <t>سیمان</t>
  </si>
  <si>
    <t>فرآورده های لبنی</t>
  </si>
  <si>
    <t>جو</t>
  </si>
  <si>
    <t>آهن آلات</t>
  </si>
  <si>
    <t>ذرت</t>
  </si>
  <si>
    <t>زندانها</t>
  </si>
  <si>
    <t>ورزش و جوانان</t>
  </si>
  <si>
    <t>هلال احمر</t>
  </si>
  <si>
    <t>سایر کالاهای صنعتی</t>
  </si>
  <si>
    <t>بازرسی</t>
  </si>
  <si>
    <t>اوقاف و امور خیریه</t>
  </si>
  <si>
    <t>امور اقتصادی و دارایی</t>
  </si>
  <si>
    <t>هواشناسی</t>
  </si>
  <si>
    <t>حوزه هنری</t>
  </si>
  <si>
    <t>نوسازی مدارس</t>
  </si>
  <si>
    <t>راه و شهرسازی</t>
  </si>
  <si>
    <t>دامپزشکی</t>
  </si>
  <si>
    <t>منابع طبیعی ساری</t>
  </si>
  <si>
    <t>منابع طبیعی نوشهر</t>
  </si>
  <si>
    <t>مجتمع آموزشی کلارآباد</t>
  </si>
  <si>
    <t>اداره کل امور عشایر</t>
  </si>
  <si>
    <t>تبلیغات اسلامی</t>
  </si>
  <si>
    <t>مصنوعات از چدن</t>
  </si>
  <si>
    <t>چوب و تخته</t>
  </si>
  <si>
    <t>کاغذ</t>
  </si>
  <si>
    <t>استانداری</t>
  </si>
  <si>
    <t xml:space="preserve">انتقال خون </t>
  </si>
  <si>
    <t>بنیاد شهید و امور ایثارگران</t>
  </si>
  <si>
    <t>راهداری و حمل و نقل جاده ای</t>
  </si>
  <si>
    <t>پرداخت تملک دارایی های سرمایه ای</t>
  </si>
  <si>
    <t>فصل تابستان 1397</t>
  </si>
  <si>
    <t>جدول  آمار خزانه براي فصل تابستان سال 1397</t>
  </si>
  <si>
    <t xml:space="preserve">استاندارد </t>
  </si>
  <si>
    <t xml:space="preserve">امور مالیاتی </t>
  </si>
  <si>
    <t xml:space="preserve">بهزیستی </t>
  </si>
  <si>
    <t xml:space="preserve">پزشکی قانونی </t>
  </si>
  <si>
    <t xml:space="preserve">تعاون، کار و رفاه اجتماعی </t>
  </si>
  <si>
    <t>ثبت اسناد و املاک</t>
  </si>
  <si>
    <t xml:space="preserve">جهاد کشاورزی </t>
  </si>
  <si>
    <t xml:space="preserve">شیلات </t>
  </si>
  <si>
    <t xml:space="preserve">صنعت، معدن و تجارت </t>
  </si>
  <si>
    <t xml:space="preserve">فرهنگ و ارشاد اسلامی </t>
  </si>
  <si>
    <t xml:space="preserve">فنی و حرفه ای </t>
  </si>
  <si>
    <t xml:space="preserve">گمرک </t>
  </si>
  <si>
    <t xml:space="preserve">محیط زیست </t>
  </si>
  <si>
    <t xml:space="preserve">میراث فرهنگی </t>
  </si>
  <si>
    <t xml:space="preserve">نیروی انتظامی </t>
  </si>
  <si>
    <t>دانشگاه علوم پزشکی مازندران- بهداشت و درمان</t>
  </si>
  <si>
    <t>دانشگاه علوم پزشکی بابل- بهداشت و درمان</t>
  </si>
  <si>
    <t>بنیاد مسکن انقلاب اسلامی</t>
  </si>
  <si>
    <t>شرکت آب و فاضلاب شهری مازندران</t>
  </si>
  <si>
    <t>شرکت آب منطقه ای مازندران</t>
  </si>
  <si>
    <t>شرکت شهرکهای صنعتی مازندران</t>
  </si>
  <si>
    <t>کانون پرورش فکری کودکان و نوجوانان</t>
  </si>
  <si>
    <t>شرکت آب و فاضلاب روستایی مازندران</t>
  </si>
  <si>
    <t>شهرداری ساری</t>
  </si>
  <si>
    <t>شهرداری كیاسر</t>
  </si>
  <si>
    <t>شهرداری شیرگاه</t>
  </si>
  <si>
    <t>شهرداری زیراب</t>
  </si>
  <si>
    <t>شهرداری پل سفید</t>
  </si>
  <si>
    <t>شهرداری آلاشت</t>
  </si>
  <si>
    <t>شهرداری رینه لاریجان</t>
  </si>
  <si>
    <t>شهرداری مرزن آباد</t>
  </si>
  <si>
    <t>شهرداری گلوگاه بابل</t>
  </si>
  <si>
    <t>شهرداری خوشرودپی</t>
  </si>
  <si>
    <t>شهرداری گزنک</t>
  </si>
  <si>
    <t>شهرداری بلده</t>
  </si>
  <si>
    <t>نهاد کتابخانه های عمومی مازندران</t>
  </si>
  <si>
    <t>شهرداری مرزیکلا</t>
  </si>
  <si>
    <t>بسیج سازندگی</t>
  </si>
  <si>
    <t>شرکت توزیع نیروی برق غرب مازندران</t>
  </si>
  <si>
    <t>شرکت توزیع نیروی برق مازندران</t>
  </si>
  <si>
    <t>شهرداری فریم</t>
  </si>
  <si>
    <t>شهرداری کجور</t>
  </si>
  <si>
    <t>شهرداری پول</t>
  </si>
  <si>
    <t>سایر کالاهای معدنی</t>
  </si>
  <si>
    <t>سایر مواد غذایی</t>
  </si>
  <si>
    <t>روغن های خوراکی</t>
  </si>
  <si>
    <t>احداث نیروگاه سیکل ترکیبی به ظرفیت 12 مگاوات الکتروبنیان شایگان</t>
  </si>
  <si>
    <t>واحد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</si>
</sst>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_-* #,##0.00\-;_-* &quot;-&quot;??_-;_-@_-"/>
    <numFmt numFmtId="165" formatCode="#,##0.0"/>
    <numFmt numFmtId="166" formatCode="#,##0_ ;\-#,##0\ "/>
    <numFmt numFmtId="167" formatCode="_(* #,##0_);_(* \(#,##0\);_(* &quot;-&quot;??_);_(@_)"/>
    <numFmt numFmtId="168" formatCode="#,##0.00000"/>
  </numFmts>
  <fonts count="33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B Mitra"/>
      <charset val="178"/>
    </font>
    <font>
      <b/>
      <sz val="15"/>
      <name val="B Mitra"/>
      <charset val="178"/>
    </font>
    <font>
      <sz val="10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0"/>
      <name val="B Titr"/>
      <charset val="178"/>
    </font>
    <font>
      <b/>
      <sz val="16"/>
      <name val="B Titr"/>
      <charset val="178"/>
    </font>
    <font>
      <b/>
      <sz val="12"/>
      <name val="Arial"/>
      <family val="2"/>
    </font>
    <font>
      <b/>
      <sz val="12"/>
      <name val="B Mitra"/>
      <charset val="178"/>
    </font>
    <font>
      <b/>
      <sz val="18"/>
      <name val="B Mitra"/>
      <charset val="178"/>
    </font>
    <font>
      <b/>
      <sz val="18"/>
      <name val="B Titr"/>
      <charset val="178"/>
    </font>
    <font>
      <b/>
      <sz val="14"/>
      <name val="B Titr"/>
      <charset val="178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name val="B Titr"/>
      <charset val="178"/>
    </font>
    <font>
      <b/>
      <sz val="16"/>
      <name val="B Mitra"/>
      <charset val="178"/>
    </font>
    <font>
      <sz val="14"/>
      <name val="Arial"/>
      <family val="2"/>
    </font>
    <font>
      <sz val="16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8"/>
      <color rgb="FFFF0000"/>
      <name val="B Mitra"/>
      <charset val="178"/>
    </font>
    <font>
      <sz val="18"/>
      <name val="B Mitra"/>
      <charset val="178"/>
    </font>
    <font>
      <sz val="15"/>
      <name val="B Mitra"/>
      <charset val="178"/>
    </font>
    <font>
      <sz val="12"/>
      <name val="B Mitra"/>
      <charset val="178"/>
    </font>
    <font>
      <sz val="16"/>
      <name val="B Nazanin"/>
      <charset val="178"/>
    </font>
    <font>
      <b/>
      <sz val="16"/>
      <color theme="1"/>
      <name val="B Mitra"/>
      <charset val="178"/>
    </font>
    <font>
      <b/>
      <sz val="12"/>
      <name val="B Nazanin"/>
      <charset val="178"/>
    </font>
    <font>
      <b/>
      <sz val="14"/>
      <name val="B Nazanin"/>
      <charset val="178"/>
    </font>
    <font>
      <sz val="15"/>
      <name val="B Nazanin"/>
      <charset val="178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0" fontId="23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7">
    <xf numFmtId="0" fontId="0" fillId="0" borderId="0" xfId="0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43" fontId="12" fillId="2" borderId="13" xfId="1" applyNumberFormat="1" applyFont="1" applyFill="1" applyBorder="1" applyAlignment="1">
      <alignment horizontal="right" vertical="center" readingOrder="1"/>
    </xf>
    <xf numFmtId="43" fontId="12" fillId="5" borderId="3" xfId="1" applyNumberFormat="1" applyFont="1" applyFill="1" applyBorder="1" applyAlignment="1"/>
    <xf numFmtId="43" fontId="12" fillId="5" borderId="3" xfId="1" applyNumberFormat="1" applyFont="1" applyFill="1" applyBorder="1" applyAlignment="1">
      <alignment horizontal="center" vertical="center"/>
    </xf>
    <xf numFmtId="43" fontId="12" fillId="5" borderId="4" xfId="1" applyNumberFormat="1" applyFont="1" applyFill="1" applyBorder="1" applyAlignment="1">
      <alignment horizontal="right" vertical="center"/>
    </xf>
    <xf numFmtId="43" fontId="12" fillId="5" borderId="13" xfId="1" applyNumberFormat="1" applyFont="1" applyFill="1" applyBorder="1" applyAlignment="1">
      <alignment horizontal="right" vertical="center"/>
    </xf>
    <xf numFmtId="43" fontId="12" fillId="5" borderId="2" xfId="1" applyNumberFormat="1" applyFont="1" applyFill="1" applyBorder="1" applyAlignment="1">
      <alignment horizontal="center" vertical="center"/>
    </xf>
    <xf numFmtId="43" fontId="12" fillId="5" borderId="4" xfId="1" applyNumberFormat="1" applyFont="1" applyFill="1" applyBorder="1" applyAlignment="1"/>
    <xf numFmtId="43" fontId="12" fillId="5" borderId="13" xfId="1" applyNumberFormat="1" applyFont="1" applyFill="1" applyBorder="1" applyAlignment="1">
      <alignment horizontal="center" vertical="center"/>
    </xf>
    <xf numFmtId="43" fontId="12" fillId="6" borderId="13" xfId="1" applyNumberFormat="1" applyFont="1" applyFill="1" applyBorder="1" applyAlignment="1"/>
    <xf numFmtId="43" fontId="12" fillId="6" borderId="2" xfId="1" applyNumberFormat="1" applyFont="1" applyFill="1" applyBorder="1" applyAlignment="1">
      <alignment horizontal="center" vertical="center"/>
    </xf>
    <xf numFmtId="43" fontId="12" fillId="7" borderId="2" xfId="1" applyNumberFormat="1" applyFont="1" applyFill="1" applyBorder="1" applyAlignment="1"/>
    <xf numFmtId="43" fontId="12" fillId="7" borderId="13" xfId="1" applyNumberFormat="1" applyFont="1" applyFill="1" applyBorder="1" applyAlignment="1"/>
    <xf numFmtId="43" fontId="12" fillId="7" borderId="4" xfId="1" applyNumberFormat="1" applyFont="1" applyFill="1" applyBorder="1" applyAlignment="1"/>
    <xf numFmtId="43" fontId="12" fillId="7" borderId="11" xfId="1" applyNumberFormat="1" applyFont="1" applyFill="1" applyBorder="1" applyAlignment="1"/>
    <xf numFmtId="43" fontId="12" fillId="3" borderId="13" xfId="1" applyNumberFormat="1" applyFont="1" applyFill="1" applyBorder="1" applyAlignment="1"/>
    <xf numFmtId="43" fontId="12" fillId="3" borderId="4" xfId="1" applyNumberFormat="1" applyFont="1" applyFill="1" applyBorder="1" applyAlignment="1"/>
    <xf numFmtId="43" fontId="12" fillId="3" borderId="11" xfId="1" applyNumberFormat="1" applyFont="1" applyFill="1" applyBorder="1" applyAlignment="1"/>
    <xf numFmtId="43" fontId="3" fillId="2" borderId="1" xfId="1" applyNumberFormat="1" applyFont="1" applyFill="1" applyBorder="1" applyAlignment="1">
      <alignment horizontal="center" vertical="center"/>
    </xf>
    <xf numFmtId="43" fontId="12" fillId="2" borderId="2" xfId="1" applyNumberFormat="1" applyFont="1" applyFill="1" applyBorder="1" applyAlignment="1">
      <alignment horizontal="center" vertical="center"/>
    </xf>
    <xf numFmtId="43" fontId="12" fillId="2" borderId="3" xfId="1" applyNumberFormat="1" applyFont="1" applyFill="1" applyBorder="1" applyAlignment="1">
      <alignment horizontal="center" vertical="center"/>
    </xf>
    <xf numFmtId="43" fontId="12" fillId="7" borderId="3" xfId="1" applyNumberFormat="1" applyFont="1" applyFill="1" applyBorder="1" applyAlignment="1">
      <alignment horizontal="center"/>
    </xf>
    <xf numFmtId="43" fontId="12" fillId="7" borderId="2" xfId="1" applyNumberFormat="1" applyFont="1" applyFill="1" applyBorder="1" applyAlignment="1">
      <alignment horizontal="center"/>
    </xf>
    <xf numFmtId="43" fontId="12" fillId="7" borderId="11" xfId="1" applyNumberFormat="1" applyFont="1" applyFill="1" applyBorder="1" applyAlignment="1">
      <alignment horizontal="center"/>
    </xf>
    <xf numFmtId="43" fontId="12" fillId="3" borderId="3" xfId="1" applyNumberFormat="1" applyFont="1" applyFill="1" applyBorder="1" applyAlignment="1">
      <alignment horizontal="center"/>
    </xf>
    <xf numFmtId="43" fontId="12" fillId="3" borderId="11" xfId="1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43" fontId="12" fillId="9" borderId="3" xfId="1" applyNumberFormat="1" applyFont="1" applyFill="1" applyBorder="1" applyAlignment="1">
      <alignment horizontal="center"/>
    </xf>
    <xf numFmtId="43" fontId="12" fillId="9" borderId="13" xfId="1" applyNumberFormat="1" applyFont="1" applyFill="1" applyBorder="1" applyAlignment="1"/>
    <xf numFmtId="43" fontId="12" fillId="9" borderId="3" xfId="1" applyNumberFormat="1" applyFont="1" applyFill="1" applyBorder="1" applyAlignment="1"/>
    <xf numFmtId="43" fontId="12" fillId="9" borderId="11" xfId="1" applyNumberFormat="1" applyFont="1" applyFill="1" applyBorder="1" applyAlignment="1"/>
    <xf numFmtId="43" fontId="12" fillId="9" borderId="11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43" fontId="12" fillId="7" borderId="3" xfId="1" applyNumberFormat="1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center" vertical="center"/>
    </xf>
    <xf numFmtId="43" fontId="12" fillId="7" borderId="13" xfId="1" applyNumberFormat="1" applyFont="1" applyFill="1" applyBorder="1" applyAlignment="1">
      <alignment horizontal="right" vertical="center"/>
    </xf>
    <xf numFmtId="43" fontId="12" fillId="7" borderId="13" xfId="1" applyNumberFormat="1" applyFont="1" applyFill="1" applyBorder="1" applyAlignment="1">
      <alignment horizontal="center"/>
    </xf>
    <xf numFmtId="43" fontId="12" fillId="7" borderId="3" xfId="1" applyNumberFormat="1" applyFont="1" applyFill="1" applyBorder="1" applyAlignment="1"/>
    <xf numFmtId="0" fontId="4" fillId="7" borderId="2" xfId="0" applyFont="1" applyFill="1" applyBorder="1" applyAlignment="1">
      <alignment horizontal="center"/>
    </xf>
    <xf numFmtId="43" fontId="12" fillId="3" borderId="3" xfId="1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43" fontId="12" fillId="3" borderId="13" xfId="1" applyNumberFormat="1" applyFont="1" applyFill="1" applyBorder="1" applyAlignment="1">
      <alignment horizontal="right" vertical="center"/>
    </xf>
    <xf numFmtId="43" fontId="12" fillId="3" borderId="13" xfId="1" applyNumberFormat="1" applyFont="1" applyFill="1" applyBorder="1" applyAlignment="1">
      <alignment horizontal="center"/>
    </xf>
    <xf numFmtId="43" fontId="12" fillId="3" borderId="3" xfId="1" applyNumberFormat="1" applyFont="1" applyFill="1" applyBorder="1" applyAlignment="1"/>
    <xf numFmtId="43" fontId="12" fillId="3" borderId="2" xfId="1" applyNumberFormat="1" applyFont="1" applyFill="1" applyBorder="1" applyAlignment="1">
      <alignment horizontal="center"/>
    </xf>
    <xf numFmtId="43" fontId="12" fillId="3" borderId="2" xfId="1" applyNumberFormat="1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43" fontId="3" fillId="9" borderId="1" xfId="1" applyNumberFormat="1" applyFont="1" applyFill="1" applyBorder="1" applyAlignment="1">
      <alignment vertical="center"/>
    </xf>
    <xf numFmtId="43" fontId="3" fillId="9" borderId="1" xfId="1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43" fontId="12" fillId="9" borderId="2" xfId="1" applyNumberFormat="1" applyFont="1" applyFill="1" applyBorder="1" applyAlignment="1">
      <alignment vertical="center"/>
    </xf>
    <xf numFmtId="43" fontId="12" fillId="9" borderId="2" xfId="1" applyNumberFormat="1" applyFont="1" applyFill="1" applyBorder="1" applyAlignment="1">
      <alignment horizontal="center" vertical="center"/>
    </xf>
    <xf numFmtId="43" fontId="12" fillId="9" borderId="4" xfId="1" applyNumberFormat="1" applyFont="1" applyFill="1" applyBorder="1" applyAlignment="1">
      <alignment vertical="center"/>
    </xf>
    <xf numFmtId="43" fontId="12" fillId="9" borderId="3" xfId="1" applyNumberFormat="1" applyFont="1" applyFill="1" applyBorder="1" applyAlignment="1">
      <alignment horizontal="center" vertical="center"/>
    </xf>
    <xf numFmtId="43" fontId="12" fillId="9" borderId="13" xfId="1" applyNumberFormat="1" applyFont="1" applyFill="1" applyBorder="1" applyAlignment="1">
      <alignment horizontal="right" vertical="center" readingOrder="1"/>
    </xf>
    <xf numFmtId="43" fontId="12" fillId="9" borderId="13" xfId="1" applyNumberFormat="1" applyFont="1" applyFill="1" applyBorder="1" applyAlignment="1">
      <alignment vertical="center"/>
    </xf>
    <xf numFmtId="43" fontId="12" fillId="9" borderId="3" xfId="1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43" fontId="3" fillId="8" borderId="1" xfId="1" applyNumberFormat="1" applyFont="1" applyFill="1" applyBorder="1" applyAlignment="1">
      <alignment horizontal="center" vertical="center"/>
    </xf>
    <xf numFmtId="43" fontId="12" fillId="8" borderId="2" xfId="1" applyNumberFormat="1" applyFont="1" applyFill="1" applyBorder="1" applyAlignment="1">
      <alignment horizontal="center" vertical="center"/>
    </xf>
    <xf numFmtId="43" fontId="12" fillId="8" borderId="3" xfId="1" applyNumberFormat="1" applyFont="1" applyFill="1" applyBorder="1" applyAlignment="1">
      <alignment horizontal="center" vertical="center"/>
    </xf>
    <xf numFmtId="43" fontId="12" fillId="8" borderId="3" xfId="1" applyNumberFormat="1" applyFont="1" applyFill="1" applyBorder="1" applyAlignment="1">
      <alignment horizontal="center"/>
    </xf>
    <xf numFmtId="43" fontId="12" fillId="8" borderId="11" xfId="1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3" fontId="12" fillId="0" borderId="0" xfId="1" applyNumberFormat="1" applyFont="1" applyFill="1" applyBorder="1" applyAlignment="1"/>
    <xf numFmtId="43" fontId="12" fillId="0" borderId="0" xfId="1" applyNumberFormat="1" applyFont="1" applyFill="1" applyBorder="1" applyAlignment="1">
      <alignment horizontal="center"/>
    </xf>
    <xf numFmtId="43" fontId="3" fillId="8" borderId="1" xfId="1" applyNumberFormat="1" applyFont="1" applyFill="1" applyBorder="1" applyAlignment="1">
      <alignment vertical="center"/>
    </xf>
    <xf numFmtId="43" fontId="12" fillId="8" borderId="2" xfId="1" applyNumberFormat="1" applyFont="1" applyFill="1" applyBorder="1" applyAlignment="1">
      <alignment vertical="center"/>
    </xf>
    <xf numFmtId="43" fontId="12" fillId="8" borderId="4" xfId="1" applyNumberFormat="1" applyFont="1" applyFill="1" applyBorder="1" applyAlignment="1">
      <alignment vertical="center"/>
    </xf>
    <xf numFmtId="43" fontId="12" fillId="8" borderId="13" xfId="1" applyNumberFormat="1" applyFont="1" applyFill="1" applyBorder="1" applyAlignment="1">
      <alignment horizontal="right" vertical="center" readingOrder="1"/>
    </xf>
    <xf numFmtId="43" fontId="12" fillId="8" borderId="13" xfId="1" applyNumberFormat="1" applyFont="1" applyFill="1" applyBorder="1" applyAlignment="1">
      <alignment vertical="center"/>
    </xf>
    <xf numFmtId="43" fontId="12" fillId="8" borderId="3" xfId="1" applyNumberFormat="1" applyFont="1" applyFill="1" applyBorder="1" applyAlignment="1">
      <alignment vertical="center"/>
    </xf>
    <xf numFmtId="43" fontId="12" fillId="8" borderId="13" xfId="1" applyNumberFormat="1" applyFont="1" applyFill="1" applyBorder="1" applyAlignment="1"/>
    <xf numFmtId="43" fontId="12" fillId="8" borderId="11" xfId="1" applyNumberFormat="1" applyFont="1" applyFill="1" applyBorder="1" applyAlignment="1"/>
    <xf numFmtId="43" fontId="3" fillId="10" borderId="1" xfId="1" applyNumberFormat="1" applyFont="1" applyFill="1" applyBorder="1" applyAlignment="1">
      <alignment vertical="center"/>
    </xf>
    <xf numFmtId="43" fontId="12" fillId="10" borderId="2" xfId="1" applyNumberFormat="1" applyFont="1" applyFill="1" applyBorder="1" applyAlignment="1">
      <alignment vertical="center"/>
    </xf>
    <xf numFmtId="43" fontId="12" fillId="10" borderId="4" xfId="1" applyNumberFormat="1" applyFont="1" applyFill="1" applyBorder="1" applyAlignment="1">
      <alignment vertical="center"/>
    </xf>
    <xf numFmtId="43" fontId="12" fillId="10" borderId="13" xfId="1" applyNumberFormat="1" applyFont="1" applyFill="1" applyBorder="1" applyAlignment="1">
      <alignment horizontal="right" vertical="center" readingOrder="1"/>
    </xf>
    <xf numFmtId="43" fontId="12" fillId="10" borderId="13" xfId="1" applyNumberFormat="1" applyFont="1" applyFill="1" applyBorder="1" applyAlignment="1">
      <alignment vertical="center"/>
    </xf>
    <xf numFmtId="43" fontId="12" fillId="10" borderId="3" xfId="1" applyNumberFormat="1" applyFont="1" applyFill="1" applyBorder="1" applyAlignment="1">
      <alignment vertical="center"/>
    </xf>
    <xf numFmtId="43" fontId="12" fillId="10" borderId="13" xfId="1" applyNumberFormat="1" applyFont="1" applyFill="1" applyBorder="1" applyAlignment="1"/>
    <xf numFmtId="43" fontId="12" fillId="10" borderId="3" xfId="1" applyNumberFormat="1" applyFont="1" applyFill="1" applyBorder="1" applyAlignment="1"/>
    <xf numFmtId="43" fontId="12" fillId="10" borderId="11" xfId="1" applyNumberFormat="1" applyFont="1" applyFill="1" applyBorder="1" applyAlignment="1"/>
    <xf numFmtId="43" fontId="3" fillId="6" borderId="1" xfId="1" applyNumberFormat="1" applyFont="1" applyFill="1" applyBorder="1" applyAlignment="1">
      <alignment vertical="center"/>
    </xf>
    <xf numFmtId="43" fontId="12" fillId="6" borderId="2" xfId="1" applyNumberFormat="1" applyFont="1" applyFill="1" applyBorder="1" applyAlignment="1">
      <alignment vertical="center"/>
    </xf>
    <xf numFmtId="43" fontId="12" fillId="6" borderId="4" xfId="1" applyNumberFormat="1" applyFont="1" applyFill="1" applyBorder="1" applyAlignment="1">
      <alignment vertical="center"/>
    </xf>
    <xf numFmtId="43" fontId="12" fillId="6" borderId="13" xfId="1" applyNumberFormat="1" applyFont="1" applyFill="1" applyBorder="1" applyAlignment="1">
      <alignment horizontal="right" vertical="center" readingOrder="1"/>
    </xf>
    <xf numFmtId="43" fontId="12" fillId="6" borderId="13" xfId="1" applyNumberFormat="1" applyFont="1" applyFill="1" applyBorder="1" applyAlignment="1">
      <alignment vertical="center"/>
    </xf>
    <xf numFmtId="43" fontId="12" fillId="6" borderId="3" xfId="1" applyNumberFormat="1" applyFont="1" applyFill="1" applyBorder="1" applyAlignment="1">
      <alignment vertical="center"/>
    </xf>
    <xf numFmtId="43" fontId="12" fillId="6" borderId="3" xfId="1" applyNumberFormat="1" applyFont="1" applyFill="1" applyBorder="1" applyAlignment="1"/>
    <xf numFmtId="43" fontId="12" fillId="6" borderId="11" xfId="1" applyNumberFormat="1" applyFont="1" applyFill="1" applyBorder="1" applyAlignment="1"/>
    <xf numFmtId="43" fontId="3" fillId="11" borderId="1" xfId="1" applyNumberFormat="1" applyFont="1" applyFill="1" applyBorder="1" applyAlignment="1">
      <alignment vertical="center"/>
    </xf>
    <xf numFmtId="43" fontId="12" fillId="11" borderId="2" xfId="1" applyNumberFormat="1" applyFont="1" applyFill="1" applyBorder="1" applyAlignment="1">
      <alignment vertical="center"/>
    </xf>
    <xf numFmtId="43" fontId="12" fillId="11" borderId="4" xfId="1" applyNumberFormat="1" applyFont="1" applyFill="1" applyBorder="1" applyAlignment="1">
      <alignment vertical="center"/>
    </xf>
    <xf numFmtId="43" fontId="12" fillId="11" borderId="13" xfId="1" applyNumberFormat="1" applyFont="1" applyFill="1" applyBorder="1" applyAlignment="1">
      <alignment horizontal="right" vertical="center" readingOrder="1"/>
    </xf>
    <xf numFmtId="43" fontId="12" fillId="11" borderId="13" xfId="1" applyNumberFormat="1" applyFont="1" applyFill="1" applyBorder="1" applyAlignment="1">
      <alignment vertical="center"/>
    </xf>
    <xf numFmtId="43" fontId="12" fillId="11" borderId="3" xfId="1" applyNumberFormat="1" applyFont="1" applyFill="1" applyBorder="1" applyAlignment="1">
      <alignment vertical="center"/>
    </xf>
    <xf numFmtId="43" fontId="12" fillId="11" borderId="13" xfId="1" applyNumberFormat="1" applyFont="1" applyFill="1" applyBorder="1" applyAlignment="1"/>
    <xf numFmtId="43" fontId="12" fillId="11" borderId="3" xfId="1" applyNumberFormat="1" applyFont="1" applyFill="1" applyBorder="1" applyAlignment="1"/>
    <xf numFmtId="43" fontId="12" fillId="11" borderId="11" xfId="1" applyNumberFormat="1" applyFont="1" applyFill="1" applyBorder="1" applyAlignment="1"/>
    <xf numFmtId="43" fontId="3" fillId="6" borderId="1" xfId="1" applyNumberFormat="1" applyFont="1" applyFill="1" applyBorder="1" applyAlignment="1">
      <alignment horizontal="center" vertical="center"/>
    </xf>
    <xf numFmtId="43" fontId="12" fillId="6" borderId="3" xfId="1" applyNumberFormat="1" applyFont="1" applyFill="1" applyBorder="1" applyAlignment="1">
      <alignment horizontal="center" vertical="center"/>
    </xf>
    <xf numFmtId="43" fontId="12" fillId="6" borderId="3" xfId="1" applyNumberFormat="1" applyFont="1" applyFill="1" applyBorder="1" applyAlignment="1">
      <alignment horizontal="center"/>
    </xf>
    <xf numFmtId="43" fontId="12" fillId="6" borderId="11" xfId="1" applyNumberFormat="1" applyFont="1" applyFill="1" applyBorder="1" applyAlignment="1">
      <alignment horizontal="center"/>
    </xf>
    <xf numFmtId="43" fontId="3" fillId="10" borderId="1" xfId="1" applyNumberFormat="1" applyFont="1" applyFill="1" applyBorder="1" applyAlignment="1">
      <alignment horizontal="center" vertical="center"/>
    </xf>
    <xf numFmtId="43" fontId="12" fillId="10" borderId="2" xfId="1" applyNumberFormat="1" applyFont="1" applyFill="1" applyBorder="1" applyAlignment="1">
      <alignment horizontal="center" vertical="center"/>
    </xf>
    <xf numFmtId="43" fontId="12" fillId="10" borderId="3" xfId="1" applyNumberFormat="1" applyFont="1" applyFill="1" applyBorder="1" applyAlignment="1">
      <alignment horizontal="center" vertical="center"/>
    </xf>
    <xf numFmtId="43" fontId="12" fillId="10" borderId="3" xfId="1" applyNumberFormat="1" applyFont="1" applyFill="1" applyBorder="1" applyAlignment="1">
      <alignment horizontal="center"/>
    </xf>
    <xf numFmtId="43" fontId="12" fillId="10" borderId="11" xfId="1" applyNumberFormat="1" applyFont="1" applyFill="1" applyBorder="1" applyAlignment="1">
      <alignment horizontal="center"/>
    </xf>
    <xf numFmtId="43" fontId="3" fillId="11" borderId="1" xfId="1" applyNumberFormat="1" applyFont="1" applyFill="1" applyBorder="1" applyAlignment="1">
      <alignment horizontal="center" vertical="center"/>
    </xf>
    <xf numFmtId="43" fontId="12" fillId="11" borderId="2" xfId="1" applyNumberFormat="1" applyFont="1" applyFill="1" applyBorder="1" applyAlignment="1">
      <alignment horizontal="center" vertical="center"/>
    </xf>
    <xf numFmtId="43" fontId="12" fillId="11" borderId="3" xfId="1" applyNumberFormat="1" applyFont="1" applyFill="1" applyBorder="1" applyAlignment="1">
      <alignment horizontal="center" vertical="center"/>
    </xf>
    <xf numFmtId="43" fontId="12" fillId="11" borderId="3" xfId="1" applyNumberFormat="1" applyFont="1" applyFill="1" applyBorder="1" applyAlignment="1">
      <alignment horizontal="center"/>
    </xf>
    <xf numFmtId="43" fontId="12" fillId="11" borderId="11" xfId="1" applyNumberFormat="1" applyFont="1" applyFill="1" applyBorder="1" applyAlignment="1">
      <alignment horizontal="center"/>
    </xf>
    <xf numFmtId="43" fontId="4" fillId="6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4" fillId="8" borderId="2" xfId="1" applyNumberFormat="1" applyFont="1" applyFill="1" applyBorder="1" applyAlignment="1">
      <alignment horizontal="center"/>
    </xf>
    <xf numFmtId="43" fontId="4" fillId="10" borderId="3" xfId="1" applyNumberFormat="1" applyFont="1" applyFill="1" applyBorder="1" applyAlignment="1">
      <alignment horizontal="center"/>
    </xf>
    <xf numFmtId="43" fontId="4" fillId="11" borderId="2" xfId="1" applyNumberFormat="1" applyFont="1" applyFill="1" applyBorder="1" applyAlignment="1">
      <alignment horizontal="center"/>
    </xf>
    <xf numFmtId="43" fontId="4" fillId="0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5" borderId="2" xfId="1" applyNumberFormat="1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/>
    </xf>
    <xf numFmtId="43" fontId="12" fillId="12" borderId="3" xfId="1" applyNumberFormat="1" applyFont="1" applyFill="1" applyBorder="1" applyAlignment="1">
      <alignment vertical="center"/>
    </xf>
    <xf numFmtId="43" fontId="12" fillId="12" borderId="4" xfId="1" applyNumberFormat="1" applyFont="1" applyFill="1" applyBorder="1" applyAlignment="1">
      <alignment vertical="center"/>
    </xf>
    <xf numFmtId="0" fontId="4" fillId="12" borderId="18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165" fontId="4" fillId="2" borderId="11" xfId="1" applyNumberFormat="1" applyFont="1" applyFill="1" applyBorder="1" applyAlignment="1">
      <alignment horizontal="center" vertical="center"/>
    </xf>
    <xf numFmtId="165" fontId="4" fillId="7" borderId="3" xfId="1" applyNumberFormat="1" applyFont="1" applyFill="1" applyBorder="1" applyAlignment="1">
      <alignment horizontal="center" vertical="center"/>
    </xf>
    <xf numFmtId="165" fontId="4" fillId="7" borderId="2" xfId="1" applyNumberFormat="1" applyFont="1" applyFill="1" applyBorder="1" applyAlignment="1">
      <alignment horizontal="center" vertical="center"/>
    </xf>
    <xf numFmtId="165" fontId="4" fillId="7" borderId="4" xfId="1" applyNumberFormat="1" applyFont="1" applyFill="1" applyBorder="1" applyAlignment="1">
      <alignment horizontal="center" vertical="center"/>
    </xf>
    <xf numFmtId="165" fontId="4" fillId="7" borderId="11" xfId="1" applyNumberFormat="1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center" vertical="center"/>
    </xf>
    <xf numFmtId="0" fontId="16" fillId="0" borderId="0" xfId="0" applyFont="1"/>
    <xf numFmtId="43" fontId="12" fillId="13" borderId="19" xfId="1" applyNumberFormat="1" applyFont="1" applyFill="1" applyBorder="1" applyAlignment="1">
      <alignment horizontal="center" vertical="center"/>
    </xf>
    <xf numFmtId="4" fontId="4" fillId="13" borderId="19" xfId="1" applyNumberFormat="1" applyFont="1" applyFill="1" applyBorder="1" applyAlignment="1">
      <alignment horizontal="center" vertical="center"/>
    </xf>
    <xf numFmtId="43" fontId="12" fillId="13" borderId="2" xfId="1" applyNumberFormat="1" applyFont="1" applyFill="1" applyBorder="1" applyAlignment="1">
      <alignment horizontal="center" vertical="center"/>
    </xf>
    <xf numFmtId="4" fontId="4" fillId="13" borderId="2" xfId="1" applyNumberFormat="1" applyFont="1" applyFill="1" applyBorder="1" applyAlignment="1">
      <alignment horizontal="center" vertical="center"/>
    </xf>
    <xf numFmtId="4" fontId="13" fillId="13" borderId="2" xfId="1" applyNumberFormat="1" applyFont="1" applyFill="1" applyBorder="1" applyAlignment="1">
      <alignment horizontal="center" vertical="center"/>
    </xf>
    <xf numFmtId="4" fontId="24" fillId="13" borderId="2" xfId="1" applyNumberFormat="1" applyFont="1" applyFill="1" applyBorder="1" applyAlignment="1">
      <alignment horizontal="center" vertical="center"/>
    </xf>
    <xf numFmtId="43" fontId="12" fillId="13" borderId="4" xfId="1" applyNumberFormat="1" applyFont="1" applyFill="1" applyBorder="1" applyAlignment="1">
      <alignment horizontal="center" vertical="center"/>
    </xf>
    <xf numFmtId="43" fontId="12" fillId="13" borderId="20" xfId="1" applyNumberFormat="1" applyFont="1" applyFill="1" applyBorder="1" applyAlignment="1"/>
    <xf numFmtId="43" fontId="12" fillId="13" borderId="21" xfId="1" applyNumberFormat="1" applyFont="1" applyFill="1" applyBorder="1" applyAlignment="1">
      <alignment vertical="center" readingOrder="1"/>
    </xf>
    <xf numFmtId="43" fontId="12" fillId="13" borderId="21" xfId="1" applyNumberFormat="1" applyFont="1" applyFill="1" applyBorder="1" applyAlignment="1">
      <alignment horizontal="left" vertical="center" readingOrder="1"/>
    </xf>
    <xf numFmtId="43" fontId="12" fillId="13" borderId="22" xfId="1" applyNumberFormat="1" applyFont="1" applyFill="1" applyBorder="1" applyAlignment="1">
      <alignment horizontal="left" vertical="center" readingOrder="1"/>
    </xf>
    <xf numFmtId="43" fontId="12" fillId="13" borderId="23" xfId="1" applyNumberFormat="1" applyFont="1" applyFill="1" applyBorder="1" applyAlignment="1">
      <alignment horizontal="center" vertical="center"/>
    </xf>
    <xf numFmtId="4" fontId="4" fillId="13" borderId="23" xfId="1" applyNumberFormat="1" applyFont="1" applyFill="1" applyBorder="1" applyAlignment="1">
      <alignment horizontal="center" vertical="center"/>
    </xf>
    <xf numFmtId="4" fontId="4" fillId="13" borderId="4" xfId="1" applyNumberFormat="1" applyFont="1" applyFill="1" applyBorder="1" applyAlignment="1">
      <alignment horizontal="center" vertical="center"/>
    </xf>
    <xf numFmtId="165" fontId="20" fillId="3" borderId="4" xfId="1" applyNumberFormat="1" applyFont="1" applyFill="1" applyBorder="1" applyAlignment="1">
      <alignment horizontal="center" vertical="center"/>
    </xf>
    <xf numFmtId="165" fontId="20" fillId="3" borderId="3" xfId="1" applyNumberFormat="1" applyFont="1" applyFill="1" applyBorder="1" applyAlignment="1">
      <alignment horizontal="center" vertical="center"/>
    </xf>
    <xf numFmtId="166" fontId="4" fillId="4" borderId="13" xfId="1" applyNumberFormat="1" applyFont="1" applyFill="1" applyBorder="1" applyAlignment="1">
      <alignment horizontal="center" vertical="center"/>
    </xf>
    <xf numFmtId="166" fontId="4" fillId="4" borderId="4" xfId="1" applyNumberFormat="1" applyFont="1" applyFill="1" applyBorder="1" applyAlignment="1">
      <alignment horizontal="center" vertical="center"/>
    </xf>
    <xf numFmtId="166" fontId="4" fillId="4" borderId="24" xfId="1" applyNumberFormat="1" applyFont="1" applyFill="1" applyBorder="1" applyAlignment="1">
      <alignment horizontal="center" vertical="center"/>
    </xf>
    <xf numFmtId="43" fontId="3" fillId="2" borderId="1" xfId="1" applyNumberFormat="1" applyFont="1" applyFill="1" applyBorder="1" applyAlignment="1">
      <alignment horizontal="right" vertical="center"/>
    </xf>
    <xf numFmtId="43" fontId="12" fillId="2" borderId="2" xfId="1" applyNumberFormat="1" applyFont="1" applyFill="1" applyBorder="1" applyAlignment="1">
      <alignment horizontal="right" vertical="center"/>
    </xf>
    <xf numFmtId="43" fontId="12" fillId="2" borderId="4" xfId="1" applyNumberFormat="1" applyFont="1" applyFill="1" applyBorder="1" applyAlignment="1">
      <alignment horizontal="right" vertical="center"/>
    </xf>
    <xf numFmtId="43" fontId="12" fillId="2" borderId="13" xfId="1" applyNumberFormat="1" applyFont="1" applyFill="1" applyBorder="1" applyAlignment="1">
      <alignment horizontal="right" vertical="center"/>
    </xf>
    <xf numFmtId="43" fontId="12" fillId="2" borderId="3" xfId="1" applyNumberFormat="1" applyFont="1" applyFill="1" applyBorder="1" applyAlignment="1">
      <alignment horizontal="right" vertical="center"/>
    </xf>
    <xf numFmtId="43" fontId="12" fillId="2" borderId="11" xfId="1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 readingOrder="2"/>
    </xf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3" fontId="22" fillId="0" borderId="0" xfId="0" applyNumberFormat="1" applyFont="1" applyAlignment="1">
      <alignment horizontal="center" vertical="center"/>
    </xf>
    <xf numFmtId="43" fontId="20" fillId="0" borderId="0" xfId="1" applyNumberFormat="1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43" fontId="3" fillId="14" borderId="1" xfId="1" applyNumberFormat="1" applyFont="1" applyFill="1" applyBorder="1" applyAlignment="1">
      <alignment vertical="center"/>
    </xf>
    <xf numFmtId="43" fontId="3" fillId="14" borderId="1" xfId="1" applyNumberFormat="1" applyFont="1" applyFill="1" applyBorder="1" applyAlignment="1">
      <alignment horizontal="center" vertical="center"/>
    </xf>
    <xf numFmtId="43" fontId="4" fillId="14" borderId="2" xfId="1" applyNumberFormat="1" applyFont="1" applyFill="1" applyBorder="1" applyAlignment="1">
      <alignment horizontal="center"/>
    </xf>
    <xf numFmtId="43" fontId="12" fillId="14" borderId="2" xfId="1" applyNumberFormat="1" applyFont="1" applyFill="1" applyBorder="1" applyAlignment="1">
      <alignment vertical="center"/>
    </xf>
    <xf numFmtId="43" fontId="12" fillId="14" borderId="2" xfId="1" applyNumberFormat="1" applyFont="1" applyFill="1" applyBorder="1" applyAlignment="1">
      <alignment horizontal="center" vertical="center"/>
    </xf>
    <xf numFmtId="43" fontId="12" fillId="14" borderId="4" xfId="1" applyNumberFormat="1" applyFont="1" applyFill="1" applyBorder="1" applyAlignment="1">
      <alignment vertical="center"/>
    </xf>
    <xf numFmtId="43" fontId="12" fillId="14" borderId="3" xfId="1" applyNumberFormat="1" applyFont="1" applyFill="1" applyBorder="1" applyAlignment="1">
      <alignment horizontal="center" vertical="center"/>
    </xf>
    <xf numFmtId="43" fontId="12" fillId="14" borderId="13" xfId="1" applyNumberFormat="1" applyFont="1" applyFill="1" applyBorder="1" applyAlignment="1">
      <alignment horizontal="right" vertical="center" readingOrder="1"/>
    </xf>
    <xf numFmtId="43" fontId="12" fillId="14" borderId="13" xfId="1" applyNumberFormat="1" applyFont="1" applyFill="1" applyBorder="1" applyAlignment="1">
      <alignment vertical="center"/>
    </xf>
    <xf numFmtId="43" fontId="12" fillId="14" borderId="3" xfId="1" applyNumberFormat="1" applyFont="1" applyFill="1" applyBorder="1" applyAlignment="1">
      <alignment vertical="center"/>
    </xf>
    <xf numFmtId="0" fontId="4" fillId="14" borderId="2" xfId="0" applyFont="1" applyFill="1" applyBorder="1" applyAlignment="1">
      <alignment horizontal="center"/>
    </xf>
    <xf numFmtId="43" fontId="12" fillId="14" borderId="13" xfId="1" applyNumberFormat="1" applyFont="1" applyFill="1" applyBorder="1" applyAlignment="1"/>
    <xf numFmtId="43" fontId="12" fillId="14" borderId="3" xfId="1" applyNumberFormat="1" applyFont="1" applyFill="1" applyBorder="1" applyAlignment="1">
      <alignment horizontal="center"/>
    </xf>
    <xf numFmtId="43" fontId="12" fillId="14" borderId="11" xfId="1" applyNumberFormat="1" applyFont="1" applyFill="1" applyBorder="1" applyAlignment="1"/>
    <xf numFmtId="43" fontId="12" fillId="14" borderId="11" xfId="1" applyNumberFormat="1" applyFont="1" applyFill="1" applyBorder="1" applyAlignment="1">
      <alignment horizontal="center"/>
    </xf>
    <xf numFmtId="43" fontId="12" fillId="12" borderId="2" xfId="1" applyNumberFormat="1" applyFont="1" applyFill="1" applyBorder="1" applyAlignment="1">
      <alignment vertical="center"/>
    </xf>
    <xf numFmtId="43" fontId="12" fillId="12" borderId="13" xfId="1" applyNumberFormat="1" applyFont="1" applyFill="1" applyBorder="1" applyAlignment="1">
      <alignment vertical="center"/>
    </xf>
    <xf numFmtId="0" fontId="4" fillId="5" borderId="28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3" fontId="12" fillId="5" borderId="4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15" borderId="2" xfId="0" applyFont="1" applyFill="1" applyBorder="1" applyAlignment="1">
      <alignment horizontal="center" vertical="center"/>
    </xf>
    <xf numFmtId="43" fontId="12" fillId="15" borderId="3" xfId="1" applyNumberFormat="1" applyFont="1" applyFill="1" applyBorder="1" applyAlignment="1">
      <alignment horizontal="right" vertical="center"/>
    </xf>
    <xf numFmtId="43" fontId="12" fillId="15" borderId="3" xfId="1" applyNumberFormat="1" applyFont="1" applyFill="1" applyBorder="1" applyAlignment="1">
      <alignment horizontal="center"/>
    </xf>
    <xf numFmtId="165" fontId="4" fillId="15" borderId="3" xfId="1" applyNumberFormat="1" applyFont="1" applyFill="1" applyBorder="1" applyAlignment="1">
      <alignment horizontal="center" vertical="center"/>
    </xf>
    <xf numFmtId="43" fontId="12" fillId="15" borderId="13" xfId="1" applyNumberFormat="1" applyFont="1" applyFill="1" applyBorder="1" applyAlignment="1">
      <alignment horizontal="right" vertical="center"/>
    </xf>
    <xf numFmtId="43" fontId="12" fillId="15" borderId="13" xfId="1" applyNumberFormat="1" applyFont="1" applyFill="1" applyBorder="1" applyAlignment="1"/>
    <xf numFmtId="165" fontId="4" fillId="15" borderId="2" xfId="1" applyNumberFormat="1" applyFont="1" applyFill="1" applyBorder="1" applyAlignment="1">
      <alignment horizontal="center" vertical="center"/>
    </xf>
    <xf numFmtId="43" fontId="12" fillId="15" borderId="13" xfId="1" applyNumberFormat="1" applyFont="1" applyFill="1" applyBorder="1" applyAlignment="1">
      <alignment horizontal="center"/>
    </xf>
    <xf numFmtId="43" fontId="12" fillId="15" borderId="3" xfId="1" applyNumberFormat="1" applyFont="1" applyFill="1" applyBorder="1" applyAlignment="1"/>
    <xf numFmtId="43" fontId="12" fillId="15" borderId="2" xfId="1" applyNumberFormat="1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43" fontId="12" fillId="15" borderId="2" xfId="1" applyNumberFormat="1" applyFont="1" applyFill="1" applyBorder="1" applyAlignment="1"/>
    <xf numFmtId="165" fontId="4" fillId="15" borderId="4" xfId="1" applyNumberFormat="1" applyFont="1" applyFill="1" applyBorder="1" applyAlignment="1">
      <alignment horizontal="center" vertical="center"/>
    </xf>
    <xf numFmtId="43" fontId="12" fillId="15" borderId="4" xfId="1" applyNumberFormat="1" applyFont="1" applyFill="1" applyBorder="1" applyAlignment="1"/>
    <xf numFmtId="43" fontId="12" fillId="15" borderId="11" xfId="1" applyNumberFormat="1" applyFont="1" applyFill="1" applyBorder="1" applyAlignment="1"/>
    <xf numFmtId="43" fontId="12" fillId="15" borderId="11" xfId="1" applyNumberFormat="1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 vertical="center"/>
    </xf>
    <xf numFmtId="43" fontId="12" fillId="16" borderId="3" xfId="1" applyNumberFormat="1" applyFont="1" applyFill="1" applyBorder="1" applyAlignment="1">
      <alignment horizontal="right" vertical="center"/>
    </xf>
    <xf numFmtId="43" fontId="12" fillId="16" borderId="3" xfId="1" applyNumberFormat="1" applyFont="1" applyFill="1" applyBorder="1" applyAlignment="1">
      <alignment horizontal="center"/>
    </xf>
    <xf numFmtId="43" fontId="12" fillId="16" borderId="13" xfId="1" applyNumberFormat="1" applyFont="1" applyFill="1" applyBorder="1" applyAlignment="1">
      <alignment horizontal="right" vertical="center"/>
    </xf>
    <xf numFmtId="43" fontId="12" fillId="16" borderId="13" xfId="1" applyNumberFormat="1" applyFont="1" applyFill="1" applyBorder="1" applyAlignment="1"/>
    <xf numFmtId="43" fontId="12" fillId="16" borderId="13" xfId="1" applyNumberFormat="1" applyFont="1" applyFill="1" applyBorder="1" applyAlignment="1">
      <alignment horizontal="center"/>
    </xf>
    <xf numFmtId="43" fontId="12" fillId="16" borderId="3" xfId="1" applyNumberFormat="1" applyFont="1" applyFill="1" applyBorder="1" applyAlignment="1"/>
    <xf numFmtId="43" fontId="12" fillId="16" borderId="2" xfId="1" applyNumberFormat="1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43" fontId="12" fillId="16" borderId="2" xfId="1" applyNumberFormat="1" applyFont="1" applyFill="1" applyBorder="1" applyAlignment="1"/>
    <xf numFmtId="165" fontId="4" fillId="16" borderId="4" xfId="1" applyNumberFormat="1" applyFont="1" applyFill="1" applyBorder="1" applyAlignment="1">
      <alignment horizontal="center" vertical="center"/>
    </xf>
    <xf numFmtId="43" fontId="12" fillId="16" borderId="4" xfId="1" applyNumberFormat="1" applyFont="1" applyFill="1" applyBorder="1" applyAlignment="1"/>
    <xf numFmtId="165" fontId="20" fillId="16" borderId="4" xfId="1" applyNumberFormat="1" applyFont="1" applyFill="1" applyBorder="1" applyAlignment="1">
      <alignment horizontal="center" vertical="center"/>
    </xf>
    <xf numFmtId="43" fontId="12" fillId="16" borderId="11" xfId="1" applyNumberFormat="1" applyFont="1" applyFill="1" applyBorder="1" applyAlignment="1"/>
    <xf numFmtId="43" fontId="12" fillId="16" borderId="11" xfId="1" applyNumberFormat="1" applyFont="1" applyFill="1" applyBorder="1" applyAlignment="1">
      <alignment horizontal="center"/>
    </xf>
    <xf numFmtId="165" fontId="4" fillId="16" borderId="11" xfId="1" applyNumberFormat="1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43" fontId="3" fillId="17" borderId="1" xfId="1" applyNumberFormat="1" applyFont="1" applyFill="1" applyBorder="1" applyAlignment="1">
      <alignment vertical="center"/>
    </xf>
    <xf numFmtId="43" fontId="3" fillId="17" borderId="1" xfId="1" applyNumberFormat="1" applyFont="1" applyFill="1" applyBorder="1" applyAlignment="1">
      <alignment horizontal="center" vertical="center"/>
    </xf>
    <xf numFmtId="43" fontId="4" fillId="17" borderId="2" xfId="1" applyNumberFormat="1" applyFont="1" applyFill="1" applyBorder="1" applyAlignment="1">
      <alignment horizontal="center"/>
    </xf>
    <xf numFmtId="43" fontId="12" fillId="17" borderId="2" xfId="1" applyNumberFormat="1" applyFont="1" applyFill="1" applyBorder="1" applyAlignment="1">
      <alignment vertical="center"/>
    </xf>
    <xf numFmtId="43" fontId="12" fillId="17" borderId="2" xfId="1" applyNumberFormat="1" applyFont="1" applyFill="1" applyBorder="1" applyAlignment="1">
      <alignment horizontal="center" vertical="center"/>
    </xf>
    <xf numFmtId="43" fontId="12" fillId="17" borderId="4" xfId="1" applyNumberFormat="1" applyFont="1" applyFill="1" applyBorder="1" applyAlignment="1">
      <alignment vertical="center"/>
    </xf>
    <xf numFmtId="43" fontId="12" fillId="17" borderId="3" xfId="1" applyNumberFormat="1" applyFont="1" applyFill="1" applyBorder="1" applyAlignment="1">
      <alignment horizontal="center" vertical="center"/>
    </xf>
    <xf numFmtId="43" fontId="12" fillId="17" borderId="13" xfId="1" applyNumberFormat="1" applyFont="1" applyFill="1" applyBorder="1" applyAlignment="1">
      <alignment horizontal="right" vertical="center" readingOrder="1"/>
    </xf>
    <xf numFmtId="43" fontId="12" fillId="17" borderId="13" xfId="1" applyNumberFormat="1" applyFont="1" applyFill="1" applyBorder="1" applyAlignment="1">
      <alignment vertical="center"/>
    </xf>
    <xf numFmtId="43" fontId="12" fillId="17" borderId="3" xfId="1" applyNumberFormat="1" applyFont="1" applyFill="1" applyBorder="1" applyAlignment="1">
      <alignment vertical="center"/>
    </xf>
    <xf numFmtId="0" fontId="4" fillId="17" borderId="2" xfId="0" applyFont="1" applyFill="1" applyBorder="1" applyAlignment="1">
      <alignment horizontal="center"/>
    </xf>
    <xf numFmtId="43" fontId="12" fillId="17" borderId="13" xfId="1" applyNumberFormat="1" applyFont="1" applyFill="1" applyBorder="1" applyAlignment="1"/>
    <xf numFmtId="43" fontId="12" fillId="17" borderId="3" xfId="1" applyNumberFormat="1" applyFont="1" applyFill="1" applyBorder="1" applyAlignment="1">
      <alignment horizontal="center"/>
    </xf>
    <xf numFmtId="43" fontId="12" fillId="17" borderId="3" xfId="1" applyNumberFormat="1" applyFont="1" applyFill="1" applyBorder="1" applyAlignment="1"/>
    <xf numFmtId="43" fontId="12" fillId="17" borderId="11" xfId="1" applyNumberFormat="1" applyFont="1" applyFill="1" applyBorder="1" applyAlignment="1"/>
    <xf numFmtId="43" fontId="12" fillId="17" borderId="11" xfId="1" applyNumberFormat="1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 vertical="center"/>
    </xf>
    <xf numFmtId="43" fontId="3" fillId="18" borderId="1" xfId="1" applyNumberFormat="1" applyFont="1" applyFill="1" applyBorder="1" applyAlignment="1">
      <alignment vertical="center"/>
    </xf>
    <xf numFmtId="43" fontId="3" fillId="18" borderId="1" xfId="1" applyNumberFormat="1" applyFont="1" applyFill="1" applyBorder="1" applyAlignment="1">
      <alignment horizontal="center" vertical="center"/>
    </xf>
    <xf numFmtId="43" fontId="4" fillId="18" borderId="2" xfId="1" applyNumberFormat="1" applyFont="1" applyFill="1" applyBorder="1" applyAlignment="1">
      <alignment horizontal="center"/>
    </xf>
    <xf numFmtId="43" fontId="12" fillId="18" borderId="2" xfId="1" applyNumberFormat="1" applyFont="1" applyFill="1" applyBorder="1" applyAlignment="1">
      <alignment vertical="center"/>
    </xf>
    <xf numFmtId="43" fontId="12" fillId="18" borderId="2" xfId="1" applyNumberFormat="1" applyFont="1" applyFill="1" applyBorder="1" applyAlignment="1">
      <alignment horizontal="center" vertical="center"/>
    </xf>
    <xf numFmtId="43" fontId="12" fillId="18" borderId="4" xfId="1" applyNumberFormat="1" applyFont="1" applyFill="1" applyBorder="1" applyAlignment="1">
      <alignment vertical="center"/>
    </xf>
    <xf numFmtId="43" fontId="12" fillId="18" borderId="3" xfId="1" applyNumberFormat="1" applyFont="1" applyFill="1" applyBorder="1" applyAlignment="1">
      <alignment horizontal="center" vertical="center"/>
    </xf>
    <xf numFmtId="43" fontId="12" fillId="18" borderId="13" xfId="1" applyNumberFormat="1" applyFont="1" applyFill="1" applyBorder="1" applyAlignment="1">
      <alignment horizontal="right" vertical="center" readingOrder="1"/>
    </xf>
    <xf numFmtId="43" fontId="12" fillId="18" borderId="13" xfId="1" applyNumberFormat="1" applyFont="1" applyFill="1" applyBorder="1" applyAlignment="1">
      <alignment vertical="center"/>
    </xf>
    <xf numFmtId="43" fontId="12" fillId="18" borderId="3" xfId="1" applyNumberFormat="1" applyFont="1" applyFill="1" applyBorder="1" applyAlignment="1">
      <alignment vertical="center"/>
    </xf>
    <xf numFmtId="0" fontId="4" fillId="18" borderId="2" xfId="0" applyFont="1" applyFill="1" applyBorder="1" applyAlignment="1">
      <alignment horizontal="center"/>
    </xf>
    <xf numFmtId="43" fontId="12" fillId="18" borderId="13" xfId="1" applyNumberFormat="1" applyFont="1" applyFill="1" applyBorder="1" applyAlignment="1"/>
    <xf numFmtId="43" fontId="12" fillId="18" borderId="3" xfId="1" applyNumberFormat="1" applyFont="1" applyFill="1" applyBorder="1" applyAlignment="1">
      <alignment horizontal="center"/>
    </xf>
    <xf numFmtId="43" fontId="12" fillId="18" borderId="3" xfId="1" applyNumberFormat="1" applyFont="1" applyFill="1" applyBorder="1" applyAlignment="1"/>
    <xf numFmtId="0" fontId="4" fillId="18" borderId="11" xfId="0" applyFont="1" applyFill="1" applyBorder="1" applyAlignment="1">
      <alignment horizontal="center"/>
    </xf>
    <xf numFmtId="43" fontId="12" fillId="18" borderId="11" xfId="1" applyNumberFormat="1" applyFont="1" applyFill="1" applyBorder="1" applyAlignment="1"/>
    <xf numFmtId="43" fontId="12" fillId="18" borderId="11" xfId="1" applyNumberFormat="1" applyFont="1" applyFill="1" applyBorder="1" applyAlignment="1">
      <alignment horizontal="center"/>
    </xf>
    <xf numFmtId="0" fontId="4" fillId="19" borderId="2" xfId="0" applyFont="1" applyFill="1" applyBorder="1" applyAlignment="1">
      <alignment horizontal="center" vertical="center"/>
    </xf>
    <xf numFmtId="43" fontId="3" fillId="19" borderId="1" xfId="1" applyNumberFormat="1" applyFont="1" applyFill="1" applyBorder="1" applyAlignment="1">
      <alignment vertical="center"/>
    </xf>
    <xf numFmtId="43" fontId="3" fillId="19" borderId="1" xfId="1" applyNumberFormat="1" applyFont="1" applyFill="1" applyBorder="1" applyAlignment="1">
      <alignment horizontal="center" vertical="center"/>
    </xf>
    <xf numFmtId="43" fontId="4" fillId="19" borderId="2" xfId="1" applyNumberFormat="1" applyFont="1" applyFill="1" applyBorder="1" applyAlignment="1">
      <alignment horizontal="center"/>
    </xf>
    <xf numFmtId="43" fontId="12" fillId="19" borderId="2" xfId="1" applyNumberFormat="1" applyFont="1" applyFill="1" applyBorder="1" applyAlignment="1">
      <alignment vertical="center"/>
    </xf>
    <xf numFmtId="43" fontId="12" fillId="19" borderId="2" xfId="1" applyNumberFormat="1" applyFont="1" applyFill="1" applyBorder="1" applyAlignment="1">
      <alignment horizontal="center" vertical="center"/>
    </xf>
    <xf numFmtId="43" fontId="12" fillId="19" borderId="4" xfId="1" applyNumberFormat="1" applyFont="1" applyFill="1" applyBorder="1" applyAlignment="1">
      <alignment vertical="center"/>
    </xf>
    <xf numFmtId="43" fontId="12" fillId="19" borderId="3" xfId="1" applyNumberFormat="1" applyFont="1" applyFill="1" applyBorder="1" applyAlignment="1">
      <alignment horizontal="center" vertical="center"/>
    </xf>
    <xf numFmtId="43" fontId="12" fillId="19" borderId="13" xfId="1" applyNumberFormat="1" applyFont="1" applyFill="1" applyBorder="1" applyAlignment="1">
      <alignment horizontal="right" vertical="center" readingOrder="1"/>
    </xf>
    <xf numFmtId="43" fontId="12" fillId="19" borderId="13" xfId="1" applyNumberFormat="1" applyFont="1" applyFill="1" applyBorder="1" applyAlignment="1">
      <alignment vertical="center"/>
    </xf>
    <xf numFmtId="43" fontId="12" fillId="19" borderId="3" xfId="1" applyNumberFormat="1" applyFont="1" applyFill="1" applyBorder="1" applyAlignment="1">
      <alignment vertical="center"/>
    </xf>
    <xf numFmtId="0" fontId="4" fillId="19" borderId="2" xfId="0" applyFont="1" applyFill="1" applyBorder="1" applyAlignment="1">
      <alignment horizontal="center"/>
    </xf>
    <xf numFmtId="43" fontId="12" fillId="19" borderId="13" xfId="1" applyNumberFormat="1" applyFont="1" applyFill="1" applyBorder="1" applyAlignment="1"/>
    <xf numFmtId="43" fontId="12" fillId="19" borderId="3" xfId="1" applyNumberFormat="1" applyFont="1" applyFill="1" applyBorder="1" applyAlignment="1">
      <alignment horizontal="center"/>
    </xf>
    <xf numFmtId="43" fontId="12" fillId="19" borderId="3" xfId="1" applyNumberFormat="1" applyFont="1" applyFill="1" applyBorder="1" applyAlignment="1"/>
    <xf numFmtId="43" fontId="12" fillId="19" borderId="11" xfId="1" applyNumberFormat="1" applyFont="1" applyFill="1" applyBorder="1" applyAlignment="1"/>
    <xf numFmtId="43" fontId="12" fillId="19" borderId="11" xfId="1" applyNumberFormat="1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 vertical="center"/>
    </xf>
    <xf numFmtId="43" fontId="3" fillId="20" borderId="1" xfId="1" applyNumberFormat="1" applyFont="1" applyFill="1" applyBorder="1" applyAlignment="1">
      <alignment vertical="center"/>
    </xf>
    <xf numFmtId="43" fontId="3" fillId="20" borderId="1" xfId="1" applyNumberFormat="1" applyFont="1" applyFill="1" applyBorder="1" applyAlignment="1">
      <alignment horizontal="center" vertical="center"/>
    </xf>
    <xf numFmtId="43" fontId="4" fillId="20" borderId="3" xfId="1" applyNumberFormat="1" applyFont="1" applyFill="1" applyBorder="1" applyAlignment="1">
      <alignment horizontal="center"/>
    </xf>
    <xf numFmtId="43" fontId="12" fillId="20" borderId="2" xfId="1" applyNumberFormat="1" applyFont="1" applyFill="1" applyBorder="1" applyAlignment="1">
      <alignment vertical="center"/>
    </xf>
    <xf numFmtId="43" fontId="12" fillId="20" borderId="2" xfId="1" applyNumberFormat="1" applyFont="1" applyFill="1" applyBorder="1" applyAlignment="1">
      <alignment horizontal="center" vertical="center"/>
    </xf>
    <xf numFmtId="43" fontId="12" fillId="20" borderId="4" xfId="1" applyNumberFormat="1" applyFont="1" applyFill="1" applyBorder="1" applyAlignment="1">
      <alignment vertical="center"/>
    </xf>
    <xf numFmtId="43" fontId="12" fillId="20" borderId="3" xfId="1" applyNumberFormat="1" applyFont="1" applyFill="1" applyBorder="1" applyAlignment="1">
      <alignment horizontal="center" vertical="center"/>
    </xf>
    <xf numFmtId="43" fontId="12" fillId="20" borderId="13" xfId="1" applyNumberFormat="1" applyFont="1" applyFill="1" applyBorder="1" applyAlignment="1">
      <alignment horizontal="right" vertical="center" readingOrder="1"/>
    </xf>
    <xf numFmtId="43" fontId="12" fillId="20" borderId="13" xfId="1" applyNumberFormat="1" applyFont="1" applyFill="1" applyBorder="1" applyAlignment="1">
      <alignment vertical="center"/>
    </xf>
    <xf numFmtId="43" fontId="12" fillId="20" borderId="3" xfId="1" applyNumberFormat="1" applyFont="1" applyFill="1" applyBorder="1" applyAlignment="1">
      <alignment vertical="center"/>
    </xf>
    <xf numFmtId="0" fontId="4" fillId="20" borderId="2" xfId="0" applyFont="1" applyFill="1" applyBorder="1" applyAlignment="1">
      <alignment horizontal="center"/>
    </xf>
    <xf numFmtId="43" fontId="12" fillId="20" borderId="13" xfId="1" applyNumberFormat="1" applyFont="1" applyFill="1" applyBorder="1" applyAlignment="1"/>
    <xf numFmtId="43" fontId="12" fillId="20" borderId="3" xfId="1" applyNumberFormat="1" applyFont="1" applyFill="1" applyBorder="1" applyAlignment="1">
      <alignment horizontal="center"/>
    </xf>
    <xf numFmtId="43" fontId="12" fillId="20" borderId="3" xfId="1" applyNumberFormat="1" applyFont="1" applyFill="1" applyBorder="1" applyAlignment="1"/>
    <xf numFmtId="43" fontId="12" fillId="20" borderId="11" xfId="1" applyNumberFormat="1" applyFont="1" applyFill="1" applyBorder="1" applyAlignment="1"/>
    <xf numFmtId="43" fontId="12" fillId="20" borderId="11" xfId="1" applyNumberFormat="1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 vertical="center"/>
    </xf>
    <xf numFmtId="43" fontId="3" fillId="21" borderId="1" xfId="1" applyNumberFormat="1" applyFont="1" applyFill="1" applyBorder="1" applyAlignment="1">
      <alignment vertical="center"/>
    </xf>
    <xf numFmtId="43" fontId="3" fillId="21" borderId="1" xfId="1" applyNumberFormat="1" applyFont="1" applyFill="1" applyBorder="1" applyAlignment="1">
      <alignment horizontal="center" vertical="center"/>
    </xf>
    <xf numFmtId="43" fontId="12" fillId="21" borderId="2" xfId="1" applyNumberFormat="1" applyFont="1" applyFill="1" applyBorder="1" applyAlignment="1">
      <alignment vertical="center"/>
    </xf>
    <xf numFmtId="43" fontId="12" fillId="21" borderId="2" xfId="1" applyNumberFormat="1" applyFont="1" applyFill="1" applyBorder="1" applyAlignment="1">
      <alignment horizontal="center" vertical="center"/>
    </xf>
    <xf numFmtId="43" fontId="12" fillId="21" borderId="4" xfId="1" applyNumberFormat="1" applyFont="1" applyFill="1" applyBorder="1" applyAlignment="1">
      <alignment vertical="center"/>
    </xf>
    <xf numFmtId="43" fontId="12" fillId="21" borderId="3" xfId="1" applyNumberFormat="1" applyFont="1" applyFill="1" applyBorder="1" applyAlignment="1">
      <alignment horizontal="center" vertical="center"/>
    </xf>
    <xf numFmtId="43" fontId="12" fillId="21" borderId="13" xfId="1" applyNumberFormat="1" applyFont="1" applyFill="1" applyBorder="1" applyAlignment="1">
      <alignment horizontal="right" vertical="center" readingOrder="1"/>
    </xf>
    <xf numFmtId="43" fontId="12" fillId="21" borderId="13" xfId="1" applyNumberFormat="1" applyFont="1" applyFill="1" applyBorder="1" applyAlignment="1">
      <alignment vertical="center"/>
    </xf>
    <xf numFmtId="43" fontId="12" fillId="21" borderId="3" xfId="1" applyNumberFormat="1" applyFont="1" applyFill="1" applyBorder="1" applyAlignment="1">
      <alignment vertical="center"/>
    </xf>
    <xf numFmtId="0" fontId="4" fillId="21" borderId="2" xfId="0" applyFont="1" applyFill="1" applyBorder="1" applyAlignment="1">
      <alignment horizontal="center"/>
    </xf>
    <xf numFmtId="43" fontId="12" fillId="21" borderId="13" xfId="1" applyNumberFormat="1" applyFont="1" applyFill="1" applyBorder="1" applyAlignment="1"/>
    <xf numFmtId="43" fontId="12" fillId="21" borderId="3" xfId="1" applyNumberFormat="1" applyFont="1" applyFill="1" applyBorder="1" applyAlignment="1">
      <alignment horizontal="center"/>
    </xf>
    <xf numFmtId="43" fontId="12" fillId="21" borderId="3" xfId="1" applyNumberFormat="1" applyFont="1" applyFill="1" applyBorder="1" applyAlignment="1"/>
    <xf numFmtId="43" fontId="12" fillId="21" borderId="11" xfId="1" applyNumberFormat="1" applyFont="1" applyFill="1" applyBorder="1" applyAlignment="1"/>
    <xf numFmtId="43" fontId="12" fillId="21" borderId="11" xfId="1" applyNumberFormat="1" applyFont="1" applyFill="1" applyBorder="1" applyAlignment="1">
      <alignment horizontal="center"/>
    </xf>
    <xf numFmtId="43" fontId="4" fillId="21" borderId="3" xfId="1" applyNumberFormat="1" applyFont="1" applyFill="1" applyBorder="1" applyAlignment="1">
      <alignment horizontal="center"/>
    </xf>
    <xf numFmtId="43" fontId="13" fillId="13" borderId="0" xfId="1" applyNumberFormat="1" applyFont="1" applyFill="1" applyBorder="1" applyAlignment="1"/>
    <xf numFmtId="43" fontId="13" fillId="13" borderId="0" xfId="1" applyNumberFormat="1" applyFont="1" applyFill="1" applyBorder="1" applyAlignment="1">
      <alignment horizontal="center"/>
    </xf>
    <xf numFmtId="43" fontId="20" fillId="13" borderId="0" xfId="1" applyNumberFormat="1" applyFont="1" applyFill="1" applyBorder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0" fontId="14" fillId="13" borderId="0" xfId="0" applyFont="1" applyFill="1" applyAlignment="1">
      <alignment horizontal="left" vertical="center"/>
    </xf>
    <xf numFmtId="0" fontId="0" fillId="13" borderId="0" xfId="0" applyFill="1" applyAlignment="1">
      <alignment horizontal="center"/>
    </xf>
    <xf numFmtId="0" fontId="0" fillId="13" borderId="0" xfId="0" applyFill="1"/>
    <xf numFmtId="0" fontId="6" fillId="13" borderId="0" xfId="0" applyFont="1" applyFill="1" applyAlignment="1">
      <alignment horizontal="center"/>
    </xf>
    <xf numFmtId="0" fontId="7" fillId="13" borderId="0" xfId="0" applyFont="1" applyFill="1" applyBorder="1"/>
    <xf numFmtId="0" fontId="11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/>
    </xf>
    <xf numFmtId="0" fontId="22" fillId="13" borderId="0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/>
    </xf>
    <xf numFmtId="0" fontId="22" fillId="0" borderId="16" xfId="0" applyFont="1" applyBorder="1" applyAlignment="1">
      <alignment horizontal="center" vertical="center"/>
    </xf>
    <xf numFmtId="0" fontId="4" fillId="22" borderId="30" xfId="0" applyFont="1" applyFill="1" applyBorder="1" applyAlignment="1">
      <alignment horizontal="center"/>
    </xf>
    <xf numFmtId="43" fontId="12" fillId="22" borderId="3" xfId="1" applyNumberFormat="1" applyFont="1" applyFill="1" applyBorder="1" applyAlignment="1">
      <alignment horizontal="right" vertical="center"/>
    </xf>
    <xf numFmtId="165" fontId="4" fillId="22" borderId="3" xfId="1" applyNumberFormat="1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horizontal="center"/>
    </xf>
    <xf numFmtId="43" fontId="12" fillId="22" borderId="2" xfId="1" applyNumberFormat="1" applyFont="1" applyFill="1" applyBorder="1" applyAlignment="1">
      <alignment horizontal="right" vertical="center"/>
    </xf>
    <xf numFmtId="0" fontId="4" fillId="22" borderId="4" xfId="0" applyFont="1" applyFill="1" applyBorder="1" applyAlignment="1">
      <alignment horizontal="center"/>
    </xf>
    <xf numFmtId="43" fontId="12" fillId="22" borderId="13" xfId="1" applyNumberFormat="1" applyFont="1" applyFill="1" applyBorder="1" applyAlignment="1">
      <alignment horizontal="right" vertical="center"/>
    </xf>
    <xf numFmtId="43" fontId="12" fillId="22" borderId="13" xfId="1" applyNumberFormat="1" applyFont="1" applyFill="1" applyBorder="1" applyAlignment="1"/>
    <xf numFmtId="165" fontId="4" fillId="22" borderId="2" xfId="1" applyNumberFormat="1" applyFont="1" applyFill="1" applyBorder="1" applyAlignment="1">
      <alignment horizontal="center" vertical="center"/>
    </xf>
    <xf numFmtId="43" fontId="12" fillId="22" borderId="3" xfId="1" applyNumberFormat="1" applyFont="1" applyFill="1" applyBorder="1" applyAlignment="1"/>
    <xf numFmtId="43" fontId="12" fillId="22" borderId="2" xfId="1" applyNumberFormat="1" applyFont="1" applyFill="1" applyBorder="1" applyAlignment="1"/>
    <xf numFmtId="165" fontId="4" fillId="22" borderId="4" xfId="1" applyNumberFormat="1" applyFont="1" applyFill="1" applyBorder="1" applyAlignment="1">
      <alignment horizontal="center" vertical="center"/>
    </xf>
    <xf numFmtId="43" fontId="12" fillId="22" borderId="4" xfId="1" applyNumberFormat="1" applyFont="1" applyFill="1" applyBorder="1" applyAlignment="1"/>
    <xf numFmtId="0" fontId="4" fillId="22" borderId="3" xfId="0" applyFont="1" applyFill="1" applyBorder="1" applyAlignment="1">
      <alignment horizontal="center"/>
    </xf>
    <xf numFmtId="0" fontId="4" fillId="22" borderId="13" xfId="0" applyFont="1" applyFill="1" applyBorder="1" applyAlignment="1">
      <alignment horizontal="center"/>
    </xf>
    <xf numFmtId="43" fontId="12" fillId="22" borderId="11" xfId="1" applyNumberFormat="1" applyFont="1" applyFill="1" applyBorder="1" applyAlignment="1"/>
    <xf numFmtId="165" fontId="4" fillId="22" borderId="11" xfId="1" applyNumberFormat="1" applyFont="1" applyFill="1" applyBorder="1" applyAlignment="1">
      <alignment horizontal="center" vertical="center"/>
    </xf>
    <xf numFmtId="43" fontId="12" fillId="2" borderId="11" xfId="1" applyNumberFormat="1" applyFont="1" applyFill="1" applyBorder="1" applyAlignment="1">
      <alignment horizontal="center" vertical="center"/>
    </xf>
    <xf numFmtId="43" fontId="12" fillId="22" borderId="3" xfId="1" applyNumberFormat="1" applyFont="1" applyFill="1" applyBorder="1" applyAlignment="1">
      <alignment horizontal="center" vertical="center"/>
    </xf>
    <xf numFmtId="43" fontId="12" fillId="22" borderId="13" xfId="1" applyNumberFormat="1" applyFont="1" applyFill="1" applyBorder="1" applyAlignment="1">
      <alignment horizontal="center" vertical="center"/>
    </xf>
    <xf numFmtId="43" fontId="12" fillId="22" borderId="2" xfId="1" applyNumberFormat="1" applyFont="1" applyFill="1" applyBorder="1" applyAlignment="1">
      <alignment horizontal="center" vertical="center"/>
    </xf>
    <xf numFmtId="43" fontId="12" fillId="22" borderId="1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3" fontId="21" fillId="0" borderId="0" xfId="0" applyNumberFormat="1" applyFont="1" applyAlignment="1">
      <alignment horizontal="center"/>
    </xf>
    <xf numFmtId="0" fontId="22" fillId="13" borderId="0" xfId="0" applyFont="1" applyFill="1"/>
    <xf numFmtId="0" fontId="22" fillId="0" borderId="0" xfId="0" applyFont="1"/>
    <xf numFmtId="43" fontId="12" fillId="13" borderId="21" xfId="1" applyNumberFormat="1" applyFont="1" applyFill="1" applyBorder="1" applyAlignment="1">
      <alignment horizontal="right" vertical="center" readingOrder="1"/>
    </xf>
    <xf numFmtId="166" fontId="26" fillId="4" borderId="2" xfId="1" applyNumberFormat="1" applyFont="1" applyFill="1" applyBorder="1" applyAlignment="1">
      <alignment horizontal="center" vertical="center"/>
    </xf>
    <xf numFmtId="43" fontId="27" fillId="4" borderId="24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3" fontId="4" fillId="15" borderId="11" xfId="1" applyNumberFormat="1" applyFont="1" applyFill="1" applyBorder="1" applyAlignment="1">
      <alignment horizontal="center" vertical="center"/>
    </xf>
    <xf numFmtId="3" fontId="4" fillId="7" borderId="4" xfId="1" applyNumberFormat="1" applyFont="1" applyFill="1" applyBorder="1" applyAlignment="1">
      <alignment horizontal="center" vertical="center"/>
    </xf>
    <xf numFmtId="0" fontId="13" fillId="13" borderId="46" xfId="0" applyFont="1" applyFill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43" fontId="12" fillId="4" borderId="13" xfId="1" applyNumberFormat="1" applyFont="1" applyFill="1" applyBorder="1" applyAlignment="1">
      <alignment vertical="center"/>
    </xf>
    <xf numFmtId="43" fontId="12" fillId="4" borderId="4" xfId="1" applyNumberFormat="1" applyFont="1" applyFill="1" applyBorder="1" applyAlignment="1">
      <alignment vertical="center"/>
    </xf>
    <xf numFmtId="43" fontId="12" fillId="4" borderId="14" xfId="1" applyNumberFormat="1" applyFont="1" applyFill="1" applyBorder="1" applyAlignment="1">
      <alignment vertical="center"/>
    </xf>
    <xf numFmtId="166" fontId="22" fillId="0" borderId="0" xfId="0" applyNumberFormat="1" applyFont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30" fillId="13" borderId="45" xfId="0" applyFont="1" applyFill="1" applyBorder="1" applyAlignment="1">
      <alignment horizontal="center" vertical="center"/>
    </xf>
    <xf numFmtId="0" fontId="30" fillId="13" borderId="46" xfId="0" applyFont="1" applyFill="1" applyBorder="1" applyAlignment="1">
      <alignment horizontal="center" vertical="center"/>
    </xf>
    <xf numFmtId="43" fontId="4" fillId="9" borderId="2" xfId="1" applyNumberFormat="1" applyFont="1" applyFill="1" applyBorder="1" applyAlignment="1">
      <alignment horizontal="center"/>
    </xf>
    <xf numFmtId="43" fontId="4" fillId="9" borderId="4" xfId="1" applyNumberFormat="1" applyFont="1" applyFill="1" applyBorder="1" applyAlignment="1">
      <alignment horizontal="center"/>
    </xf>
    <xf numFmtId="3" fontId="28" fillId="23" borderId="29" xfId="0" applyNumberFormat="1" applyFont="1" applyFill="1" applyBorder="1" applyAlignment="1">
      <alignment horizontal="center" vertical="center" readingOrder="2"/>
    </xf>
    <xf numFmtId="0" fontId="31" fillId="13" borderId="45" xfId="0" applyFont="1" applyFill="1" applyBorder="1" applyAlignment="1">
      <alignment horizontal="center" vertical="center"/>
    </xf>
    <xf numFmtId="43" fontId="12" fillId="12" borderId="50" xfId="1" applyNumberFormat="1" applyFont="1" applyFill="1" applyBorder="1" applyAlignment="1">
      <alignment horizontal="center" vertical="center"/>
    </xf>
    <xf numFmtId="43" fontId="12" fillId="12" borderId="18" xfId="1" applyNumberFormat="1" applyFont="1" applyFill="1" applyBorder="1" applyAlignment="1">
      <alignment horizontal="center" vertical="center"/>
    </xf>
    <xf numFmtId="43" fontId="12" fillId="3" borderId="50" xfId="1" applyNumberFormat="1" applyFont="1" applyFill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43" fontId="12" fillId="12" borderId="51" xfId="1" applyNumberFormat="1" applyFont="1" applyFill="1" applyBorder="1" applyAlignment="1">
      <alignment vertical="center"/>
    </xf>
    <xf numFmtId="43" fontId="12" fillId="12" borderId="52" xfId="1" applyNumberFormat="1" applyFont="1" applyFill="1" applyBorder="1" applyAlignment="1">
      <alignment horizontal="center" vertical="center"/>
    </xf>
    <xf numFmtId="166" fontId="4" fillId="12" borderId="53" xfId="1" applyNumberFormat="1" applyFont="1" applyFill="1" applyBorder="1" applyAlignment="1">
      <alignment horizontal="center" vertical="center"/>
    </xf>
    <xf numFmtId="166" fontId="4" fillId="12" borderId="54" xfId="1" applyNumberFormat="1" applyFont="1" applyFill="1" applyBorder="1" applyAlignment="1">
      <alignment horizontal="center" vertical="center"/>
    </xf>
    <xf numFmtId="43" fontId="12" fillId="12" borderId="17" xfId="1" applyNumberFormat="1" applyFont="1" applyFill="1" applyBorder="1" applyAlignment="1">
      <alignment horizontal="center" vertical="center"/>
    </xf>
    <xf numFmtId="166" fontId="26" fillId="4" borderId="3" xfId="1" applyNumberFormat="1" applyFont="1" applyFill="1" applyBorder="1" applyAlignment="1">
      <alignment horizontal="center" vertical="center"/>
    </xf>
    <xf numFmtId="43" fontId="12" fillId="3" borderId="20" xfId="1" applyNumberFormat="1" applyFont="1" applyFill="1" applyBorder="1" applyAlignment="1">
      <alignment vertical="center"/>
    </xf>
    <xf numFmtId="43" fontId="12" fillId="3" borderId="52" xfId="1" applyNumberFormat="1" applyFont="1" applyFill="1" applyBorder="1" applyAlignment="1">
      <alignment horizontal="center" vertical="center"/>
    </xf>
    <xf numFmtId="43" fontId="12" fillId="3" borderId="7" xfId="1" applyNumberFormat="1" applyFont="1" applyFill="1" applyBorder="1" applyAlignment="1">
      <alignment vertical="center"/>
    </xf>
    <xf numFmtId="43" fontId="12" fillId="3" borderId="57" xfId="1" applyNumberFormat="1" applyFont="1" applyFill="1" applyBorder="1" applyAlignment="1">
      <alignment vertical="center"/>
    </xf>
    <xf numFmtId="43" fontId="12" fillId="3" borderId="55" xfId="1" applyNumberFormat="1" applyFont="1" applyFill="1" applyBorder="1" applyAlignment="1">
      <alignment horizontal="center" vertical="center"/>
    </xf>
    <xf numFmtId="3" fontId="4" fillId="3" borderId="25" xfId="4" applyNumberFormat="1" applyFont="1" applyFill="1" applyBorder="1" applyAlignment="1">
      <alignment horizontal="center" vertical="center"/>
    </xf>
    <xf numFmtId="3" fontId="4" fillId="3" borderId="36" xfId="4" applyNumberFormat="1" applyFont="1" applyFill="1" applyBorder="1" applyAlignment="1">
      <alignment horizontal="center" vertical="center"/>
    </xf>
    <xf numFmtId="165" fontId="4" fillId="3" borderId="58" xfId="4" applyNumberFormat="1" applyFont="1" applyFill="1" applyBorder="1" applyAlignment="1">
      <alignment horizontal="center" vertical="center"/>
    </xf>
    <xf numFmtId="3" fontId="32" fillId="23" borderId="29" xfId="0" applyNumberFormat="1" applyFont="1" applyFill="1" applyBorder="1" applyAlignment="1">
      <alignment horizontal="right" vertical="center" readingOrder="2"/>
    </xf>
    <xf numFmtId="4" fontId="3" fillId="13" borderId="59" xfId="6" applyNumberFormat="1" applyFont="1" applyFill="1" applyBorder="1" applyAlignment="1">
      <alignment horizontal="center" vertical="center"/>
    </xf>
    <xf numFmtId="43" fontId="12" fillId="5" borderId="2" xfId="1" applyNumberFormat="1" applyFont="1" applyFill="1" applyBorder="1" applyAlignment="1">
      <alignment horizontal="right" vertical="center"/>
    </xf>
    <xf numFmtId="43" fontId="12" fillId="13" borderId="13" xfId="6" applyNumberFormat="1" applyFont="1" applyFill="1" applyBorder="1" applyAlignment="1">
      <alignment vertical="center"/>
    </xf>
    <xf numFmtId="3" fontId="29" fillId="13" borderId="45" xfId="0" applyNumberFormat="1" applyFont="1" applyFill="1" applyBorder="1" applyAlignment="1">
      <alignment horizontal="center" vertical="center"/>
    </xf>
    <xf numFmtId="3" fontId="32" fillId="23" borderId="45" xfId="0" applyNumberFormat="1" applyFont="1" applyFill="1" applyBorder="1" applyAlignment="1">
      <alignment horizontal="right" vertical="center" readingOrder="2"/>
    </xf>
    <xf numFmtId="0" fontId="19" fillId="0" borderId="0" xfId="0" applyFont="1" applyFill="1" applyBorder="1"/>
    <xf numFmtId="43" fontId="12" fillId="13" borderId="20" xfId="1" applyNumberFormat="1" applyFont="1" applyFill="1" applyBorder="1" applyAlignment="1">
      <alignment horizontal="right" vertical="center"/>
    </xf>
    <xf numFmtId="0" fontId="15" fillId="3" borderId="13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15" fillId="21" borderId="34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21" borderId="32" xfId="0" applyFont="1" applyFill="1" applyBorder="1" applyAlignment="1">
      <alignment horizontal="center" vertical="center"/>
    </xf>
    <xf numFmtId="0" fontId="15" fillId="17" borderId="34" xfId="0" applyFont="1" applyFill="1" applyBorder="1" applyAlignment="1">
      <alignment horizontal="center" vertical="center"/>
    </xf>
    <xf numFmtId="0" fontId="15" fillId="17" borderId="13" xfId="0" applyFont="1" applyFill="1" applyBorder="1" applyAlignment="1">
      <alignment horizontal="center" vertical="center"/>
    </xf>
    <xf numFmtId="0" fontId="15" fillId="17" borderId="32" xfId="0" applyFont="1" applyFill="1" applyBorder="1" applyAlignment="1">
      <alignment horizontal="center" vertical="center"/>
    </xf>
    <xf numFmtId="0" fontId="15" fillId="18" borderId="31" xfId="0" applyFont="1" applyFill="1" applyBorder="1" applyAlignment="1">
      <alignment horizontal="center" vertical="center"/>
    </xf>
    <xf numFmtId="0" fontId="15" fillId="18" borderId="13" xfId="0" applyFont="1" applyFill="1" applyBorder="1" applyAlignment="1">
      <alignment horizontal="center" vertical="center"/>
    </xf>
    <xf numFmtId="0" fontId="15" fillId="18" borderId="32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15" fillId="10" borderId="32" xfId="0" applyFont="1" applyFill="1" applyBorder="1" applyAlignment="1">
      <alignment horizontal="center" vertical="center"/>
    </xf>
    <xf numFmtId="0" fontId="15" fillId="15" borderId="13" xfId="0" applyFont="1" applyFill="1" applyBorder="1" applyAlignment="1">
      <alignment horizontal="center" vertical="center"/>
    </xf>
    <xf numFmtId="0" fontId="15" fillId="15" borderId="32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15" fillId="19" borderId="31" xfId="0" applyFont="1" applyFill="1" applyBorder="1" applyAlignment="1">
      <alignment horizontal="center" vertical="center"/>
    </xf>
    <xf numFmtId="0" fontId="15" fillId="19" borderId="13" xfId="0" applyFont="1" applyFill="1" applyBorder="1" applyAlignment="1">
      <alignment horizontal="center" vertical="center"/>
    </xf>
    <xf numFmtId="0" fontId="15" fillId="19" borderId="32" xfId="0" applyFont="1" applyFill="1" applyBorder="1" applyAlignment="1">
      <alignment horizontal="center" vertical="center"/>
    </xf>
    <xf numFmtId="0" fontId="15" fillId="16" borderId="13" xfId="0" applyFont="1" applyFill="1" applyBorder="1" applyAlignment="1">
      <alignment horizontal="center" vertical="center"/>
    </xf>
    <xf numFmtId="0" fontId="15" fillId="16" borderId="32" xfId="0" applyFont="1" applyFill="1" applyBorder="1" applyAlignment="1">
      <alignment horizontal="center" vertical="center"/>
    </xf>
    <xf numFmtId="0" fontId="15" fillId="17" borderId="31" xfId="0" applyFont="1" applyFill="1" applyBorder="1" applyAlignment="1">
      <alignment horizontal="center" vertical="center"/>
    </xf>
    <xf numFmtId="0" fontId="15" fillId="14" borderId="31" xfId="0" applyFont="1" applyFill="1" applyBorder="1" applyAlignment="1">
      <alignment horizontal="center" vertical="center"/>
    </xf>
    <xf numFmtId="0" fontId="15" fillId="14" borderId="13" xfId="0" applyFont="1" applyFill="1" applyBorder="1" applyAlignment="1">
      <alignment horizontal="center" vertical="center"/>
    </xf>
    <xf numFmtId="0" fontId="15" fillId="14" borderId="32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 readingOrder="2"/>
    </xf>
    <xf numFmtId="0" fontId="15" fillId="20" borderId="31" xfId="0" applyFont="1" applyFill="1" applyBorder="1" applyAlignment="1">
      <alignment horizontal="center" vertical="center"/>
    </xf>
    <xf numFmtId="0" fontId="15" fillId="20" borderId="13" xfId="0" applyFont="1" applyFill="1" applyBorder="1" applyAlignment="1">
      <alignment horizontal="center" vertical="center"/>
    </xf>
    <xf numFmtId="0" fontId="15" fillId="20" borderId="32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15" fillId="22" borderId="13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15" fillId="12" borderId="20" xfId="0" applyFont="1" applyFill="1" applyBorder="1" applyAlignment="1">
      <alignment horizontal="center" vertical="center"/>
    </xf>
    <xf numFmtId="0" fontId="15" fillId="12" borderId="21" xfId="0" applyFont="1" applyFill="1" applyBorder="1" applyAlignment="1">
      <alignment horizontal="center" vertical="center"/>
    </xf>
    <xf numFmtId="0" fontId="15" fillId="12" borderId="22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13" borderId="40" xfId="0" applyFont="1" applyFill="1" applyBorder="1" applyAlignment="1">
      <alignment horizontal="center" vertical="center"/>
    </xf>
    <xf numFmtId="0" fontId="4" fillId="13" borderId="28" xfId="0" applyFont="1" applyFill="1" applyBorder="1" applyAlignment="1">
      <alignment horizontal="center" vertical="center"/>
    </xf>
    <xf numFmtId="0" fontId="4" fillId="13" borderId="37" xfId="0" applyFont="1" applyFill="1" applyBorder="1" applyAlignment="1">
      <alignment horizontal="center" vertical="center"/>
    </xf>
    <xf numFmtId="43" fontId="13" fillId="13" borderId="0" xfId="1" applyNumberFormat="1" applyFont="1" applyFill="1" applyBorder="1" applyAlignment="1">
      <alignment horizontal="right" readingOrder="1"/>
    </xf>
    <xf numFmtId="0" fontId="15" fillId="9" borderId="31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32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4" fillId="13" borderId="36" xfId="0" applyFont="1" applyFill="1" applyBorder="1" applyAlignment="1">
      <alignment horizontal="center" vertical="center"/>
    </xf>
    <xf numFmtId="0" fontId="4" fillId="13" borderId="43" xfId="0" applyFont="1" applyFill="1" applyBorder="1" applyAlignment="1">
      <alignment horizontal="center" vertical="center"/>
    </xf>
    <xf numFmtId="0" fontId="4" fillId="13" borderId="44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3" fillId="13" borderId="48" xfId="0" applyFont="1" applyFill="1" applyBorder="1" applyAlignment="1">
      <alignment horizontal="center" vertical="center"/>
    </xf>
    <xf numFmtId="0" fontId="13" fillId="13" borderId="4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readingOrder="2"/>
    </xf>
    <xf numFmtId="43" fontId="13" fillId="13" borderId="33" xfId="1" applyNumberFormat="1" applyFont="1" applyFill="1" applyBorder="1" applyAlignment="1">
      <alignment horizontal="right"/>
    </xf>
    <xf numFmtId="43" fontId="13" fillId="13" borderId="0" xfId="1" applyNumberFormat="1" applyFont="1" applyFill="1" applyBorder="1" applyAlignment="1">
      <alignment horizontal="right"/>
    </xf>
    <xf numFmtId="43" fontId="13" fillId="13" borderId="0" xfId="1" applyNumberFormat="1" applyFont="1" applyFill="1" applyBorder="1" applyAlignment="1">
      <alignment horizontal="right" vertical="center" readingOrder="1"/>
    </xf>
    <xf numFmtId="0" fontId="15" fillId="3" borderId="16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0" fillId="13" borderId="47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3" fillId="13" borderId="60" xfId="0" applyFont="1" applyFill="1" applyBorder="1" applyAlignment="1">
      <alignment horizontal="right" vertical="center" wrapText="1" readingOrder="2"/>
    </xf>
    <xf numFmtId="0" fontId="13" fillId="13" borderId="60" xfId="0" applyFont="1" applyFill="1" applyBorder="1" applyAlignment="1">
      <alignment horizontal="right" vertical="center" readingOrder="2"/>
    </xf>
  </cellXfs>
  <cellStyles count="7">
    <cellStyle name="Comma" xfId="1" builtinId="3"/>
    <cellStyle name="Comma 2" xfId="4"/>
    <cellStyle name="Comma 2 2" xfId="5"/>
    <cellStyle name="Comma 3" xfId="6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G488"/>
  <sheetViews>
    <sheetView rightToLeft="1" tabSelected="1" topLeftCell="A103" zoomScale="70" zoomScaleNormal="70" zoomScaleSheetLayoutView="80" zoomScalePageLayoutView="55" workbookViewId="0">
      <selection activeCell="D105" sqref="D105"/>
    </sheetView>
  </sheetViews>
  <sheetFormatPr defaultRowHeight="20.25"/>
  <cols>
    <col min="1" max="1" width="10" customWidth="1"/>
    <col min="2" max="2" width="29.140625" style="3" customWidth="1"/>
    <col min="3" max="3" width="66.42578125" style="2" customWidth="1"/>
    <col min="4" max="4" width="31.42578125" style="1" customWidth="1"/>
    <col min="5" max="5" width="41.140625" style="145" customWidth="1"/>
    <col min="6" max="6" width="44.85546875" style="201" customWidth="1"/>
    <col min="7" max="7" width="31.28515625" style="145" customWidth="1"/>
    <col min="8" max="8" width="9.7109375" customWidth="1"/>
    <col min="9" max="10" width="9.140625" customWidth="1"/>
  </cols>
  <sheetData>
    <row r="1" spans="1:7" ht="32.25">
      <c r="A1" s="495" t="s">
        <v>63</v>
      </c>
      <c r="B1" s="495"/>
      <c r="C1" s="495"/>
      <c r="D1" s="495"/>
      <c r="E1" s="495"/>
      <c r="F1" s="196"/>
    </row>
    <row r="2" spans="1:7" ht="41.25" thickBot="1">
      <c r="A2" s="463" t="s">
        <v>90</v>
      </c>
      <c r="B2" s="463"/>
      <c r="C2" s="463"/>
      <c r="D2" s="463"/>
      <c r="E2" s="463"/>
    </row>
    <row r="3" spans="1:7" ht="33.75" thickTop="1" thickBot="1">
      <c r="A3" s="18" t="s">
        <v>0</v>
      </c>
      <c r="B3" s="19" t="s">
        <v>1</v>
      </c>
      <c r="C3" s="19" t="s">
        <v>18</v>
      </c>
      <c r="D3" s="19" t="s">
        <v>26</v>
      </c>
      <c r="E3" s="19" t="s">
        <v>167</v>
      </c>
    </row>
    <row r="4" spans="1:7" ht="41.25" customHeight="1" thickTop="1">
      <c r="A4" s="4">
        <v>1</v>
      </c>
      <c r="B4" s="502" t="s">
        <v>56</v>
      </c>
      <c r="C4" s="190" t="s">
        <v>125</v>
      </c>
      <c r="D4" s="37" t="s">
        <v>17</v>
      </c>
      <c r="E4" s="157">
        <f>E188+E204+E220+E236+E252+E268+E284+E300+E316+E332+E348+E364</f>
        <v>317902813</v>
      </c>
      <c r="F4" s="203"/>
      <c r="G4" s="226"/>
    </row>
    <row r="5" spans="1:7" ht="33" customHeight="1">
      <c r="A5" s="5">
        <f>A4+1</f>
        <v>2</v>
      </c>
      <c r="B5" s="503"/>
      <c r="C5" s="191" t="s">
        <v>96</v>
      </c>
      <c r="D5" s="38" t="s">
        <v>17</v>
      </c>
      <c r="E5" s="158">
        <f>E6</f>
        <v>307867038</v>
      </c>
      <c r="F5" s="203"/>
      <c r="G5" s="226"/>
    </row>
    <row r="6" spans="1:7" ht="33" customHeight="1">
      <c r="A6" s="6">
        <v>3</v>
      </c>
      <c r="B6" s="503"/>
      <c r="C6" s="192" t="s">
        <v>97</v>
      </c>
      <c r="D6" s="39" t="s">
        <v>17</v>
      </c>
      <c r="E6" s="158">
        <f t="shared" ref="E6:E19" si="0">E190+E206+E222+E238+E254+E270+E286+E302+E318+E334+E350+E366</f>
        <v>307867038</v>
      </c>
      <c r="F6" s="203"/>
      <c r="G6" s="226"/>
    </row>
    <row r="7" spans="1:7" ht="33" customHeight="1">
      <c r="A7" s="5">
        <f t="shared" ref="A7:A20" si="1">A6+1</f>
        <v>4</v>
      </c>
      <c r="B7" s="503"/>
      <c r="C7" s="20" t="s">
        <v>126</v>
      </c>
      <c r="D7" s="39" t="s">
        <v>17</v>
      </c>
      <c r="E7" s="158">
        <f t="shared" si="0"/>
        <v>62775861</v>
      </c>
      <c r="F7" s="203"/>
      <c r="G7" s="226"/>
    </row>
    <row r="8" spans="1:7" ht="33" customHeight="1">
      <c r="A8" s="7">
        <f>A7+1</f>
        <v>5</v>
      </c>
      <c r="B8" s="503"/>
      <c r="C8" s="193" t="s">
        <v>98</v>
      </c>
      <c r="D8" s="39" t="s">
        <v>17</v>
      </c>
      <c r="E8" s="158">
        <f t="shared" si="0"/>
        <v>40709379</v>
      </c>
      <c r="F8" s="203"/>
      <c r="G8" s="226"/>
    </row>
    <row r="9" spans="1:7" ht="33" customHeight="1">
      <c r="A9" s="5">
        <f>A8+1</f>
        <v>6</v>
      </c>
      <c r="B9" s="503"/>
      <c r="C9" s="194" t="s">
        <v>99</v>
      </c>
      <c r="D9" s="38" t="s">
        <v>17</v>
      </c>
      <c r="E9" s="159">
        <f t="shared" si="0"/>
        <v>204381798</v>
      </c>
      <c r="F9" s="203"/>
      <c r="G9" s="226"/>
    </row>
    <row r="10" spans="1:7" ht="33" customHeight="1">
      <c r="A10" s="8">
        <f t="shared" si="1"/>
        <v>7</v>
      </c>
      <c r="B10" s="503"/>
      <c r="C10" s="192" t="s">
        <v>100</v>
      </c>
      <c r="D10" s="38" t="s">
        <v>17</v>
      </c>
      <c r="E10" s="159">
        <f t="shared" si="0"/>
        <v>307867038</v>
      </c>
      <c r="F10" s="203"/>
      <c r="G10" s="226"/>
    </row>
    <row r="11" spans="1:7" ht="33" customHeight="1">
      <c r="A11" s="9">
        <f t="shared" si="1"/>
        <v>8</v>
      </c>
      <c r="B11" s="503"/>
      <c r="C11" s="193" t="s">
        <v>101</v>
      </c>
      <c r="D11" s="38" t="s">
        <v>17</v>
      </c>
      <c r="E11" s="158">
        <f t="shared" si="0"/>
        <v>14519287</v>
      </c>
      <c r="F11" s="203"/>
      <c r="G11" s="226"/>
    </row>
    <row r="12" spans="1:7" ht="33" customHeight="1">
      <c r="A12" s="9">
        <f t="shared" si="1"/>
        <v>9</v>
      </c>
      <c r="B12" s="503"/>
      <c r="C12" s="193" t="s">
        <v>102</v>
      </c>
      <c r="D12" s="39" t="s">
        <v>17</v>
      </c>
      <c r="E12" s="160">
        <f t="shared" si="0"/>
        <v>145862141</v>
      </c>
      <c r="F12" s="203"/>
      <c r="G12" s="226"/>
    </row>
    <row r="13" spans="1:7" ht="33" customHeight="1">
      <c r="A13" s="9">
        <f t="shared" si="1"/>
        <v>10</v>
      </c>
      <c r="B13" s="503"/>
      <c r="C13" s="193" t="s">
        <v>103</v>
      </c>
      <c r="D13" s="39" t="s">
        <v>17</v>
      </c>
      <c r="E13" s="158">
        <f t="shared" si="0"/>
        <v>79527408</v>
      </c>
      <c r="F13" s="203"/>
      <c r="G13" s="226"/>
    </row>
    <row r="14" spans="1:7" ht="33" customHeight="1">
      <c r="A14" s="9">
        <f t="shared" si="1"/>
        <v>11</v>
      </c>
      <c r="B14" s="503"/>
      <c r="C14" s="193" t="s">
        <v>104</v>
      </c>
      <c r="D14" s="39" t="s">
        <v>17</v>
      </c>
      <c r="E14" s="158">
        <f t="shared" si="0"/>
        <v>10738055</v>
      </c>
      <c r="F14" s="203"/>
      <c r="G14" s="226"/>
    </row>
    <row r="15" spans="1:7" ht="33" customHeight="1">
      <c r="A15" s="8">
        <f t="shared" si="1"/>
        <v>12</v>
      </c>
      <c r="B15" s="503"/>
      <c r="C15" s="193" t="s">
        <v>105</v>
      </c>
      <c r="D15" s="39" t="s">
        <v>17</v>
      </c>
      <c r="E15" s="158">
        <f t="shared" si="0"/>
        <v>2117907</v>
      </c>
      <c r="F15" s="203"/>
      <c r="G15" s="226"/>
    </row>
    <row r="16" spans="1:7" ht="33" customHeight="1">
      <c r="A16" s="9">
        <f t="shared" si="1"/>
        <v>13</v>
      </c>
      <c r="B16" s="503"/>
      <c r="C16" s="193" t="s">
        <v>106</v>
      </c>
      <c r="D16" s="39" t="s">
        <v>17</v>
      </c>
      <c r="E16" s="158">
        <f t="shared" si="0"/>
        <v>15485580</v>
      </c>
      <c r="F16" s="203"/>
      <c r="G16" s="226"/>
    </row>
    <row r="17" spans="1:7" ht="33" customHeight="1">
      <c r="A17" s="9">
        <f t="shared" si="1"/>
        <v>14</v>
      </c>
      <c r="B17" s="503"/>
      <c r="C17" s="193" t="s">
        <v>107</v>
      </c>
      <c r="D17" s="39" t="s">
        <v>17</v>
      </c>
      <c r="E17" s="160">
        <f t="shared" si="0"/>
        <v>984702</v>
      </c>
      <c r="F17" s="203"/>
      <c r="G17" s="226"/>
    </row>
    <row r="18" spans="1:7" ht="33" customHeight="1">
      <c r="A18" s="8">
        <f t="shared" si="1"/>
        <v>15</v>
      </c>
      <c r="B18" s="503"/>
      <c r="C18" s="194" t="s">
        <v>108</v>
      </c>
      <c r="D18" s="39" t="s">
        <v>17</v>
      </c>
      <c r="E18" s="158">
        <f t="shared" si="0"/>
        <v>38631958</v>
      </c>
      <c r="F18" s="203"/>
      <c r="G18" s="226"/>
    </row>
    <row r="19" spans="1:7" ht="33" customHeight="1" thickBot="1">
      <c r="A19" s="17">
        <f t="shared" si="1"/>
        <v>16</v>
      </c>
      <c r="B19" s="504"/>
      <c r="C19" s="195" t="s">
        <v>127</v>
      </c>
      <c r="D19" s="378" t="s">
        <v>17</v>
      </c>
      <c r="E19" s="161">
        <f t="shared" si="0"/>
        <v>6009779</v>
      </c>
      <c r="F19" s="203"/>
      <c r="G19" s="226"/>
    </row>
    <row r="20" spans="1:7" ht="33" customHeight="1" thickTop="1">
      <c r="A20" s="361">
        <f t="shared" si="1"/>
        <v>17</v>
      </c>
      <c r="B20" s="468" t="s">
        <v>57</v>
      </c>
      <c r="C20" s="362" t="s">
        <v>27</v>
      </c>
      <c r="D20" s="379" t="s">
        <v>17</v>
      </c>
      <c r="E20" s="363">
        <f>E386+E408+E430+E452</f>
        <v>2170021.0279999999</v>
      </c>
      <c r="F20" s="202"/>
      <c r="G20" s="390"/>
    </row>
    <row r="21" spans="1:7" ht="33" customHeight="1">
      <c r="A21" s="364">
        <v>18</v>
      </c>
      <c r="B21" s="468"/>
      <c r="C21" s="365" t="s">
        <v>28</v>
      </c>
      <c r="D21" s="379" t="s">
        <v>17</v>
      </c>
      <c r="E21" s="363">
        <f t="shared" ref="E21:E41" si="2">E387+E409+E431+E453</f>
        <v>165642.323</v>
      </c>
    </row>
    <row r="22" spans="1:7" ht="33" customHeight="1">
      <c r="A22" s="366">
        <v>19</v>
      </c>
      <c r="B22" s="468"/>
      <c r="C22" s="367" t="s">
        <v>29</v>
      </c>
      <c r="D22" s="379" t="s">
        <v>17</v>
      </c>
      <c r="E22" s="363">
        <f t="shared" si="2"/>
        <v>1278051.179</v>
      </c>
    </row>
    <row r="23" spans="1:7" ht="33" customHeight="1">
      <c r="A23" s="366">
        <v>20</v>
      </c>
      <c r="B23" s="468"/>
      <c r="C23" s="368" t="s">
        <v>31</v>
      </c>
      <c r="D23" s="379" t="s">
        <v>17</v>
      </c>
      <c r="E23" s="369">
        <f t="shared" si="2"/>
        <v>151068.97200000001</v>
      </c>
    </row>
    <row r="24" spans="1:7" ht="33" customHeight="1">
      <c r="A24" s="366">
        <v>21</v>
      </c>
      <c r="B24" s="468"/>
      <c r="C24" s="368" t="s">
        <v>32</v>
      </c>
      <c r="D24" s="380" t="s">
        <v>17</v>
      </c>
      <c r="E24" s="363">
        <f t="shared" si="2"/>
        <v>966247.84299999999</v>
      </c>
    </row>
    <row r="25" spans="1:7" ht="33" customHeight="1">
      <c r="A25" s="366">
        <v>22</v>
      </c>
      <c r="B25" s="468"/>
      <c r="C25" s="370" t="s">
        <v>33</v>
      </c>
      <c r="D25" s="381" t="s">
        <v>17</v>
      </c>
      <c r="E25" s="369">
        <f t="shared" si="2"/>
        <v>160734.364</v>
      </c>
    </row>
    <row r="26" spans="1:7" ht="33" customHeight="1">
      <c r="A26" s="364">
        <v>23</v>
      </c>
      <c r="B26" s="468"/>
      <c r="C26" s="371" t="s">
        <v>34</v>
      </c>
      <c r="D26" s="379" t="s">
        <v>17</v>
      </c>
      <c r="E26" s="372">
        <f t="shared" si="2"/>
        <v>88668.962</v>
      </c>
    </row>
    <row r="27" spans="1:7" ht="33" customHeight="1">
      <c r="A27" s="364">
        <v>24</v>
      </c>
      <c r="B27" s="468"/>
      <c r="C27" s="371" t="s">
        <v>35</v>
      </c>
      <c r="D27" s="381" t="s">
        <v>17</v>
      </c>
      <c r="E27" s="369">
        <f t="shared" si="2"/>
        <v>17449.957999999999</v>
      </c>
    </row>
    <row r="28" spans="1:7" ht="33" customHeight="1">
      <c r="A28" s="366">
        <v>25</v>
      </c>
      <c r="B28" s="468"/>
      <c r="C28" s="371" t="s">
        <v>36</v>
      </c>
      <c r="D28" s="381" t="s">
        <v>17</v>
      </c>
      <c r="E28" s="369">
        <f t="shared" si="2"/>
        <v>19548.777999999998</v>
      </c>
    </row>
    <row r="29" spans="1:7" ht="33" customHeight="1">
      <c r="A29" s="366">
        <v>26</v>
      </c>
      <c r="B29" s="468"/>
      <c r="C29" s="373" t="s">
        <v>37</v>
      </c>
      <c r="D29" s="379" t="s">
        <v>17</v>
      </c>
      <c r="E29" s="372">
        <f t="shared" si="2"/>
        <v>461237.24699999997</v>
      </c>
    </row>
    <row r="30" spans="1:7" ht="33" customHeight="1">
      <c r="A30" s="366">
        <v>27</v>
      </c>
      <c r="B30" s="468"/>
      <c r="C30" s="373" t="s">
        <v>38</v>
      </c>
      <c r="D30" s="379" t="s">
        <v>17</v>
      </c>
      <c r="E30" s="372">
        <f t="shared" si="2"/>
        <v>139422.58100000001</v>
      </c>
    </row>
    <row r="31" spans="1:7" ht="33" customHeight="1">
      <c r="A31" s="366">
        <v>28</v>
      </c>
      <c r="B31" s="468"/>
      <c r="C31" s="373" t="s">
        <v>39</v>
      </c>
      <c r="D31" s="381" t="s">
        <v>17</v>
      </c>
      <c r="E31" s="372">
        <f t="shared" si="2"/>
        <v>1245215.993</v>
      </c>
      <c r="F31" s="202"/>
      <c r="G31" s="390"/>
    </row>
    <row r="32" spans="1:7" ht="33" customHeight="1">
      <c r="A32" s="366">
        <v>29</v>
      </c>
      <c r="B32" s="468"/>
      <c r="C32" s="373" t="s">
        <v>40</v>
      </c>
      <c r="D32" s="379" t="s">
        <v>17</v>
      </c>
      <c r="E32" s="372">
        <f t="shared" si="2"/>
        <v>39310.57</v>
      </c>
    </row>
    <row r="33" spans="1:6" ht="33" customHeight="1">
      <c r="A33" s="366">
        <v>30</v>
      </c>
      <c r="B33" s="468"/>
      <c r="C33" s="373" t="s">
        <v>41</v>
      </c>
      <c r="D33" s="379" t="s">
        <v>17</v>
      </c>
      <c r="E33" s="372">
        <f t="shared" si="2"/>
        <v>813158.19000000006</v>
      </c>
    </row>
    <row r="34" spans="1:6" ht="33" customHeight="1">
      <c r="A34" s="364">
        <v>31</v>
      </c>
      <c r="B34" s="468"/>
      <c r="C34" s="368" t="s">
        <v>42</v>
      </c>
      <c r="D34" s="379" t="s">
        <v>17</v>
      </c>
      <c r="E34" s="372">
        <f t="shared" si="2"/>
        <v>59508.98</v>
      </c>
    </row>
    <row r="35" spans="1:6" ht="33" customHeight="1">
      <c r="A35" s="364">
        <v>32</v>
      </c>
      <c r="B35" s="468"/>
      <c r="C35" s="368" t="s">
        <v>43</v>
      </c>
      <c r="D35" s="379" t="s">
        <v>17</v>
      </c>
      <c r="E35" s="372">
        <f t="shared" si="2"/>
        <v>664055.93300000008</v>
      </c>
    </row>
    <row r="36" spans="1:6" ht="33" customHeight="1">
      <c r="A36" s="374">
        <v>33</v>
      </c>
      <c r="B36" s="468"/>
      <c r="C36" s="370" t="s">
        <v>44</v>
      </c>
      <c r="D36" s="379" t="s">
        <v>17</v>
      </c>
      <c r="E36" s="372">
        <f t="shared" si="2"/>
        <v>89593.276999999987</v>
      </c>
    </row>
    <row r="37" spans="1:6" ht="33" customHeight="1">
      <c r="A37" s="375">
        <v>34</v>
      </c>
      <c r="B37" s="468"/>
      <c r="C37" s="373" t="s">
        <v>45</v>
      </c>
      <c r="D37" s="379" t="s">
        <v>17</v>
      </c>
      <c r="E37" s="372">
        <f t="shared" si="2"/>
        <v>28556.874</v>
      </c>
    </row>
    <row r="38" spans="1:6" ht="33" customHeight="1">
      <c r="A38" s="366">
        <v>35</v>
      </c>
      <c r="B38" s="468"/>
      <c r="C38" s="373" t="s">
        <v>46</v>
      </c>
      <c r="D38" s="379" t="s">
        <v>17</v>
      </c>
      <c r="E38" s="372">
        <f t="shared" si="2"/>
        <v>2199.7930000000001</v>
      </c>
    </row>
    <row r="39" spans="1:6" ht="33" customHeight="1">
      <c r="A39" s="366">
        <v>36</v>
      </c>
      <c r="B39" s="468"/>
      <c r="C39" s="373" t="s">
        <v>47</v>
      </c>
      <c r="D39" s="379" t="s">
        <v>17</v>
      </c>
      <c r="E39" s="372">
        <f t="shared" si="2"/>
        <v>81.100000000000023</v>
      </c>
    </row>
    <row r="40" spans="1:6" ht="33" customHeight="1">
      <c r="A40" s="366">
        <v>37</v>
      </c>
      <c r="B40" s="468"/>
      <c r="C40" s="371" t="s">
        <v>48</v>
      </c>
      <c r="D40" s="379" t="s">
        <v>17</v>
      </c>
      <c r="E40" s="372">
        <f t="shared" si="2"/>
        <v>275222.96699999995</v>
      </c>
    </row>
    <row r="41" spans="1:6" ht="33" customHeight="1" thickBot="1">
      <c r="A41" s="366">
        <v>38</v>
      </c>
      <c r="B41" s="468"/>
      <c r="C41" s="376" t="s">
        <v>49</v>
      </c>
      <c r="D41" s="382" t="s">
        <v>17</v>
      </c>
      <c r="E41" s="377">
        <f t="shared" si="2"/>
        <v>86686.498999999996</v>
      </c>
    </row>
    <row r="42" spans="1:6" ht="33" customHeight="1" thickTop="1">
      <c r="A42" s="197">
        <v>39</v>
      </c>
      <c r="B42" s="485" t="s">
        <v>22</v>
      </c>
      <c r="C42" s="21" t="s">
        <v>2</v>
      </c>
      <c r="D42" s="22" t="s">
        <v>19</v>
      </c>
      <c r="E42" s="151">
        <v>219.024</v>
      </c>
      <c r="F42" s="202"/>
    </row>
    <row r="43" spans="1:6" ht="27.75" customHeight="1">
      <c r="A43" s="473">
        <v>40</v>
      </c>
      <c r="B43" s="486"/>
      <c r="C43" s="23" t="s">
        <v>58</v>
      </c>
      <c r="D43" s="22" t="s">
        <v>19</v>
      </c>
      <c r="E43" s="151">
        <f>SUM(E44:E48)</f>
        <v>201.55599999999995</v>
      </c>
    </row>
    <row r="44" spans="1:6" ht="27.75" customHeight="1">
      <c r="A44" s="474"/>
      <c r="B44" s="486"/>
      <c r="C44" s="24" t="s">
        <v>137</v>
      </c>
      <c r="D44" s="25" t="s">
        <v>19</v>
      </c>
      <c r="E44" s="151">
        <v>135.404</v>
      </c>
    </row>
    <row r="45" spans="1:6" ht="27.75" customHeight="1">
      <c r="A45" s="474"/>
      <c r="B45" s="486"/>
      <c r="C45" s="24" t="s">
        <v>138</v>
      </c>
      <c r="D45" s="22" t="s">
        <v>19</v>
      </c>
      <c r="E45" s="151">
        <v>38.168999999999997</v>
      </c>
    </row>
    <row r="46" spans="1:6" ht="27.75" customHeight="1">
      <c r="A46" s="474"/>
      <c r="B46" s="486"/>
      <c r="C46" s="24" t="s">
        <v>145</v>
      </c>
      <c r="D46" s="22" t="s">
        <v>19</v>
      </c>
      <c r="E46" s="151">
        <v>11.063000000000001</v>
      </c>
    </row>
    <row r="47" spans="1:6" ht="27.75" customHeight="1">
      <c r="A47" s="474"/>
      <c r="B47" s="486"/>
      <c r="C47" s="24" t="s">
        <v>212</v>
      </c>
      <c r="D47" s="22" t="s">
        <v>19</v>
      </c>
      <c r="E47" s="151">
        <v>10.308</v>
      </c>
    </row>
    <row r="48" spans="1:6" ht="27.75" customHeight="1">
      <c r="A48" s="475"/>
      <c r="B48" s="486"/>
      <c r="C48" s="24" t="s">
        <v>213</v>
      </c>
      <c r="D48" s="22" t="s">
        <v>19</v>
      </c>
      <c r="E48" s="151">
        <v>6.6120000000000001</v>
      </c>
    </row>
    <row r="49" spans="1:7" ht="33" customHeight="1">
      <c r="A49" s="198">
        <v>41</v>
      </c>
      <c r="B49" s="486"/>
      <c r="C49" s="427" t="s">
        <v>3</v>
      </c>
      <c r="D49" s="22" t="s">
        <v>20</v>
      </c>
      <c r="E49" s="151">
        <v>110.95740499999999</v>
      </c>
      <c r="F49" s="202"/>
    </row>
    <row r="50" spans="1:7" ht="33" customHeight="1">
      <c r="A50" s="473">
        <v>42</v>
      </c>
      <c r="B50" s="486"/>
      <c r="C50" s="26" t="s">
        <v>59</v>
      </c>
      <c r="D50" s="22" t="s">
        <v>20</v>
      </c>
      <c r="E50" s="151">
        <f>SUM(E51:E55)</f>
        <v>100.47682</v>
      </c>
    </row>
    <row r="51" spans="1:7" ht="33" customHeight="1">
      <c r="A51" s="474"/>
      <c r="B51" s="486"/>
      <c r="C51" s="24" t="s">
        <v>138</v>
      </c>
      <c r="D51" s="22" t="s">
        <v>20</v>
      </c>
      <c r="E51" s="151">
        <v>64.349773999999996</v>
      </c>
    </row>
    <row r="52" spans="1:7" ht="33" customHeight="1">
      <c r="A52" s="474"/>
      <c r="B52" s="486"/>
      <c r="C52" s="24" t="s">
        <v>145</v>
      </c>
      <c r="D52" s="22" t="s">
        <v>20</v>
      </c>
      <c r="E52" s="151">
        <v>14.511609999999999</v>
      </c>
    </row>
    <row r="53" spans="1:7" ht="33" customHeight="1">
      <c r="A53" s="474"/>
      <c r="B53" s="486"/>
      <c r="C53" s="24" t="s">
        <v>213</v>
      </c>
      <c r="D53" s="22" t="s">
        <v>20</v>
      </c>
      <c r="E53" s="151">
        <v>12.520422999999999</v>
      </c>
    </row>
    <row r="54" spans="1:7" ht="33" customHeight="1">
      <c r="A54" s="474"/>
      <c r="B54" s="486"/>
      <c r="C54" s="24" t="s">
        <v>137</v>
      </c>
      <c r="D54" s="22" t="s">
        <v>20</v>
      </c>
      <c r="E54" s="151">
        <v>5.2317099999999996</v>
      </c>
    </row>
    <row r="55" spans="1:7" ht="33" customHeight="1" thickBot="1">
      <c r="A55" s="474"/>
      <c r="B55" s="486"/>
      <c r="C55" s="24" t="s">
        <v>159</v>
      </c>
      <c r="D55" s="22" t="s">
        <v>20</v>
      </c>
      <c r="E55" s="151">
        <v>3.8633030000000002</v>
      </c>
    </row>
    <row r="56" spans="1:7" ht="33" customHeight="1" thickTop="1" thickBot="1">
      <c r="A56" s="199">
        <v>43</v>
      </c>
      <c r="B56" s="486"/>
      <c r="C56" s="26" t="s">
        <v>4</v>
      </c>
      <c r="D56" s="22" t="s">
        <v>19</v>
      </c>
      <c r="E56" s="151">
        <v>698.29700000000003</v>
      </c>
    </row>
    <row r="57" spans="1:7" ht="33" customHeight="1" thickTop="1">
      <c r="A57" s="476">
        <v>44</v>
      </c>
      <c r="B57" s="486"/>
      <c r="C57" s="26" t="s">
        <v>66</v>
      </c>
      <c r="D57" s="22" t="s">
        <v>19</v>
      </c>
      <c r="E57" s="151">
        <f>SUM(E58:E62)</f>
        <v>660.88200000000006</v>
      </c>
    </row>
    <row r="58" spans="1:7" ht="33" customHeight="1">
      <c r="A58" s="474"/>
      <c r="B58" s="486"/>
      <c r="C58" s="24" t="s">
        <v>139</v>
      </c>
      <c r="D58" s="22" t="s">
        <v>19</v>
      </c>
      <c r="E58" s="151">
        <v>328.34699999999998</v>
      </c>
    </row>
    <row r="59" spans="1:7" ht="33" customHeight="1">
      <c r="A59" s="474"/>
      <c r="B59" s="486"/>
      <c r="C59" s="24" t="s">
        <v>141</v>
      </c>
      <c r="D59" s="22" t="s">
        <v>19</v>
      </c>
      <c r="E59" s="151">
        <v>265.09399999999999</v>
      </c>
    </row>
    <row r="60" spans="1:7" ht="33" customHeight="1">
      <c r="A60" s="474"/>
      <c r="B60" s="486"/>
      <c r="C60" s="24" t="s">
        <v>214</v>
      </c>
      <c r="D60" s="22" t="s">
        <v>19</v>
      </c>
      <c r="E60" s="151">
        <v>36.911999999999999</v>
      </c>
    </row>
    <row r="61" spans="1:7" ht="33" customHeight="1">
      <c r="A61" s="474"/>
      <c r="B61" s="486"/>
      <c r="C61" s="24" t="s">
        <v>160</v>
      </c>
      <c r="D61" s="22" t="s">
        <v>19</v>
      </c>
      <c r="E61" s="151">
        <v>17.001000000000001</v>
      </c>
    </row>
    <row r="62" spans="1:7" ht="33" customHeight="1" thickBot="1">
      <c r="A62" s="477"/>
      <c r="B62" s="486"/>
      <c r="C62" s="24" t="s">
        <v>140</v>
      </c>
      <c r="D62" s="22" t="s">
        <v>19</v>
      </c>
      <c r="E62" s="151">
        <v>13.528</v>
      </c>
    </row>
    <row r="63" spans="1:7" s="228" customFormat="1" ht="33" customHeight="1" thickTop="1">
      <c r="A63" s="225">
        <v>45</v>
      </c>
      <c r="B63" s="486"/>
      <c r="C63" s="227" t="s">
        <v>50</v>
      </c>
      <c r="D63" s="27" t="s">
        <v>20</v>
      </c>
      <c r="E63" s="151">
        <v>208.47746699999999</v>
      </c>
      <c r="F63" s="201"/>
      <c r="G63" s="200"/>
    </row>
    <row r="64" spans="1:7" ht="33" customHeight="1">
      <c r="A64" s="473">
        <v>46</v>
      </c>
      <c r="B64" s="486"/>
      <c r="C64" s="26" t="s">
        <v>65</v>
      </c>
      <c r="D64" s="25" t="s">
        <v>20</v>
      </c>
      <c r="E64" s="151">
        <f>SUM(E65:E69)</f>
        <v>180.79891600000002</v>
      </c>
    </row>
    <row r="65" spans="1:7" ht="33" customHeight="1">
      <c r="A65" s="474"/>
      <c r="B65" s="486"/>
      <c r="C65" s="24" t="s">
        <v>139</v>
      </c>
      <c r="D65" s="22" t="s">
        <v>20</v>
      </c>
      <c r="E65" s="151">
        <v>71.591706000000002</v>
      </c>
    </row>
    <row r="66" spans="1:7" ht="33" customHeight="1">
      <c r="A66" s="474"/>
      <c r="B66" s="486"/>
      <c r="C66" s="24" t="s">
        <v>141</v>
      </c>
      <c r="D66" s="22" t="s">
        <v>20</v>
      </c>
      <c r="E66" s="151">
        <v>63.688402000000004</v>
      </c>
    </row>
    <row r="67" spans="1:7" ht="33" customHeight="1">
      <c r="A67" s="474"/>
      <c r="B67" s="486"/>
      <c r="C67" s="24" t="s">
        <v>214</v>
      </c>
      <c r="D67" s="22" t="s">
        <v>20</v>
      </c>
      <c r="E67" s="151">
        <v>29.953479999999999</v>
      </c>
    </row>
    <row r="68" spans="1:7" ht="33" customHeight="1">
      <c r="A68" s="474"/>
      <c r="B68" s="486"/>
      <c r="C68" s="24" t="s">
        <v>161</v>
      </c>
      <c r="D68" s="22" t="s">
        <v>20</v>
      </c>
      <c r="E68" s="151">
        <v>7.8976329999999999</v>
      </c>
    </row>
    <row r="69" spans="1:7" ht="33" customHeight="1" thickBot="1">
      <c r="A69" s="474"/>
      <c r="B69" s="486"/>
      <c r="C69" s="24" t="s">
        <v>140</v>
      </c>
      <c r="D69" s="27" t="s">
        <v>20</v>
      </c>
      <c r="E69" s="151">
        <v>7.6676950000000001</v>
      </c>
    </row>
    <row r="70" spans="1:7" s="200" customFormat="1" ht="33" customHeight="1">
      <c r="A70" s="478">
        <v>47</v>
      </c>
      <c r="B70" s="489" t="s">
        <v>131</v>
      </c>
      <c r="C70" s="432" t="s">
        <v>67</v>
      </c>
      <c r="D70" s="171" t="s">
        <v>20</v>
      </c>
      <c r="E70" s="172">
        <f>SUM(E71:E80)</f>
        <v>7.1114179999999996</v>
      </c>
      <c r="F70" s="201"/>
    </row>
    <row r="71" spans="1:7" ht="33" customHeight="1">
      <c r="A71" s="479"/>
      <c r="B71" s="490"/>
      <c r="C71" s="428" t="s">
        <v>215</v>
      </c>
      <c r="D71" s="173" t="s">
        <v>20</v>
      </c>
      <c r="E71" s="426">
        <v>7.1114179999999996</v>
      </c>
    </row>
    <row r="72" spans="1:7" ht="33" customHeight="1">
      <c r="A72" s="479"/>
      <c r="B72" s="490"/>
      <c r="C72" s="387"/>
      <c r="D72" s="173" t="s">
        <v>20</v>
      </c>
      <c r="E72" s="174"/>
    </row>
    <row r="73" spans="1:7" ht="33" customHeight="1">
      <c r="A73" s="479"/>
      <c r="B73" s="490"/>
      <c r="C73" s="179"/>
      <c r="D73" s="173" t="s">
        <v>20</v>
      </c>
      <c r="E73" s="174"/>
    </row>
    <row r="74" spans="1:7" ht="33" customHeight="1">
      <c r="A74" s="479"/>
      <c r="B74" s="490"/>
      <c r="C74" s="179"/>
      <c r="D74" s="173" t="s">
        <v>20</v>
      </c>
      <c r="E74" s="174"/>
    </row>
    <row r="75" spans="1:7" ht="33" customHeight="1">
      <c r="A75" s="479"/>
      <c r="B75" s="490"/>
      <c r="C75" s="179"/>
      <c r="D75" s="173" t="s">
        <v>20</v>
      </c>
      <c r="E75" s="174"/>
    </row>
    <row r="76" spans="1:7" s="170" customFormat="1" ht="33" customHeight="1">
      <c r="A76" s="479"/>
      <c r="B76" s="490"/>
      <c r="C76" s="179"/>
      <c r="D76" s="173" t="s">
        <v>20</v>
      </c>
      <c r="E76" s="175"/>
      <c r="F76" s="204"/>
      <c r="G76" s="383"/>
    </row>
    <row r="77" spans="1:7" ht="33" customHeight="1">
      <c r="A77" s="479"/>
      <c r="B77" s="490"/>
      <c r="C77" s="179"/>
      <c r="D77" s="173" t="s">
        <v>20</v>
      </c>
      <c r="E77" s="176"/>
    </row>
    <row r="78" spans="1:7" ht="33" customHeight="1">
      <c r="A78" s="479"/>
      <c r="B78" s="490"/>
      <c r="C78" s="180"/>
      <c r="D78" s="173" t="s">
        <v>20</v>
      </c>
      <c r="E78" s="174"/>
    </row>
    <row r="79" spans="1:7" ht="33" customHeight="1">
      <c r="A79" s="479"/>
      <c r="B79" s="490"/>
      <c r="C79" s="180"/>
      <c r="D79" s="177" t="s">
        <v>20</v>
      </c>
      <c r="E79" s="184"/>
    </row>
    <row r="80" spans="1:7" ht="33" customHeight="1" thickBot="1">
      <c r="A80" s="480"/>
      <c r="B80" s="490"/>
      <c r="C80" s="181"/>
      <c r="D80" s="182" t="s">
        <v>20</v>
      </c>
      <c r="E80" s="183"/>
    </row>
    <row r="81" spans="1:6" ht="33" customHeight="1">
      <c r="A81" s="487">
        <v>48</v>
      </c>
      <c r="B81" s="490"/>
      <c r="C81" s="178" t="s">
        <v>92</v>
      </c>
      <c r="D81" s="171" t="s">
        <v>20</v>
      </c>
      <c r="E81" s="172">
        <f>SUM(E82:E90)</f>
        <v>0</v>
      </c>
    </row>
    <row r="82" spans="1:6" ht="33" customHeight="1">
      <c r="A82" s="479"/>
      <c r="B82" s="490"/>
      <c r="C82" s="428"/>
      <c r="D82" s="177" t="s">
        <v>20</v>
      </c>
      <c r="E82" s="426"/>
    </row>
    <row r="83" spans="1:6" ht="33" customHeight="1">
      <c r="A83" s="479"/>
      <c r="B83" s="490"/>
      <c r="C83" s="428"/>
      <c r="D83" s="173" t="s">
        <v>20</v>
      </c>
      <c r="E83" s="426"/>
    </row>
    <row r="84" spans="1:6" ht="33" customHeight="1">
      <c r="A84" s="479"/>
      <c r="B84" s="490"/>
      <c r="C84" s="179"/>
      <c r="D84" s="173" t="s">
        <v>20</v>
      </c>
      <c r="E84" s="174"/>
    </row>
    <row r="85" spans="1:6" ht="33" customHeight="1">
      <c r="A85" s="479"/>
      <c r="B85" s="490"/>
      <c r="C85" s="179"/>
      <c r="D85" s="173" t="s">
        <v>20</v>
      </c>
      <c r="E85" s="174"/>
    </row>
    <row r="86" spans="1:6" ht="33" customHeight="1">
      <c r="A86" s="479"/>
      <c r="B86" s="490"/>
      <c r="C86" s="179"/>
      <c r="D86" s="173" t="s">
        <v>20</v>
      </c>
      <c r="E86" s="174"/>
    </row>
    <row r="87" spans="1:6" ht="33" customHeight="1">
      <c r="A87" s="479"/>
      <c r="B87" s="490"/>
      <c r="C87" s="179"/>
      <c r="D87" s="173" t="s">
        <v>20</v>
      </c>
      <c r="E87" s="174"/>
    </row>
    <row r="88" spans="1:6" ht="33" customHeight="1">
      <c r="A88" s="479"/>
      <c r="B88" s="490"/>
      <c r="C88" s="180"/>
      <c r="D88" s="173" t="s">
        <v>20</v>
      </c>
      <c r="E88" s="174"/>
    </row>
    <row r="89" spans="1:6" ht="33" customHeight="1">
      <c r="A89" s="479"/>
      <c r="B89" s="490"/>
      <c r="C89" s="180"/>
      <c r="D89" s="173" t="s">
        <v>20</v>
      </c>
      <c r="E89" s="174"/>
    </row>
    <row r="90" spans="1:6" ht="33" customHeight="1" thickBot="1">
      <c r="A90" s="488"/>
      <c r="B90" s="490"/>
      <c r="C90" s="180"/>
      <c r="D90" s="177" t="s">
        <v>20</v>
      </c>
      <c r="E90" s="184"/>
    </row>
    <row r="91" spans="1:6" ht="33" customHeight="1">
      <c r="A91" s="152">
        <v>49</v>
      </c>
      <c r="B91" s="470" t="s">
        <v>23</v>
      </c>
      <c r="C91" s="411" t="s">
        <v>51</v>
      </c>
      <c r="D91" s="412" t="s">
        <v>17</v>
      </c>
      <c r="E91" s="413">
        <f>E92+E101</f>
        <v>3682588</v>
      </c>
      <c r="F91" s="399"/>
    </row>
    <row r="92" spans="1:6" ht="33" customHeight="1">
      <c r="A92" s="153">
        <v>50</v>
      </c>
      <c r="B92" s="471"/>
      <c r="C92" s="223" t="s">
        <v>8</v>
      </c>
      <c r="D92" s="407" t="s">
        <v>17</v>
      </c>
      <c r="E92" s="414">
        <f>E93+E96</f>
        <v>1935895</v>
      </c>
    </row>
    <row r="93" spans="1:6" ht="33" customHeight="1">
      <c r="A93" s="153">
        <v>51</v>
      </c>
      <c r="B93" s="471"/>
      <c r="C93" s="224" t="s">
        <v>64</v>
      </c>
      <c r="D93" s="407" t="s">
        <v>17</v>
      </c>
      <c r="E93" s="414">
        <f>E94+E95</f>
        <v>544380</v>
      </c>
    </row>
    <row r="94" spans="1:6" ht="33" customHeight="1">
      <c r="A94" s="153">
        <v>52</v>
      </c>
      <c r="B94" s="471"/>
      <c r="C94" s="224" t="s">
        <v>61</v>
      </c>
      <c r="D94" s="407" t="s">
        <v>17</v>
      </c>
      <c r="E94" s="414">
        <v>529332</v>
      </c>
    </row>
    <row r="95" spans="1:6" ht="33" customHeight="1">
      <c r="A95" s="153">
        <v>53</v>
      </c>
      <c r="B95" s="471"/>
      <c r="C95" s="154" t="s">
        <v>62</v>
      </c>
      <c r="D95" s="407" t="s">
        <v>17</v>
      </c>
      <c r="E95" s="414">
        <v>15048</v>
      </c>
    </row>
    <row r="96" spans="1:6" ht="33" customHeight="1">
      <c r="A96" s="153">
        <v>54</v>
      </c>
      <c r="B96" s="471"/>
      <c r="C96" s="155" t="s">
        <v>30</v>
      </c>
      <c r="D96" s="407" t="s">
        <v>17</v>
      </c>
      <c r="E96" s="414">
        <f>E97+E98+E99+E100</f>
        <v>1391515</v>
      </c>
    </row>
    <row r="97" spans="1:6" ht="33" customHeight="1">
      <c r="A97" s="153">
        <v>55</v>
      </c>
      <c r="B97" s="471"/>
      <c r="C97" s="224" t="s">
        <v>25</v>
      </c>
      <c r="D97" s="407" t="s">
        <v>17</v>
      </c>
      <c r="E97" s="414">
        <v>445702</v>
      </c>
      <c r="F97" s="399"/>
    </row>
    <row r="98" spans="1:6" ht="33" customHeight="1">
      <c r="A98" s="153">
        <v>56</v>
      </c>
      <c r="B98" s="471"/>
      <c r="C98" s="224" t="s">
        <v>5</v>
      </c>
      <c r="D98" s="407" t="s">
        <v>17</v>
      </c>
      <c r="E98" s="414">
        <v>605591</v>
      </c>
    </row>
    <row r="99" spans="1:6" ht="33" customHeight="1">
      <c r="A99" s="153">
        <v>57</v>
      </c>
      <c r="B99" s="471"/>
      <c r="C99" s="224" t="s">
        <v>6</v>
      </c>
      <c r="D99" s="407" t="s">
        <v>17</v>
      </c>
      <c r="E99" s="414">
        <v>340222</v>
      </c>
    </row>
    <row r="100" spans="1:6" ht="33" customHeight="1">
      <c r="A100" s="156">
        <v>58</v>
      </c>
      <c r="B100" s="471"/>
      <c r="C100" s="155" t="s">
        <v>7</v>
      </c>
      <c r="D100" s="407" t="s">
        <v>17</v>
      </c>
      <c r="E100" s="414">
        <v>0</v>
      </c>
    </row>
    <row r="101" spans="1:6" ht="33" customHeight="1">
      <c r="A101" s="153">
        <v>59</v>
      </c>
      <c r="B101" s="471"/>
      <c r="C101" s="155" t="s">
        <v>12</v>
      </c>
      <c r="D101" s="408" t="s">
        <v>17</v>
      </c>
      <c r="E101" s="414">
        <f>E102+E103+E104</f>
        <v>1746693</v>
      </c>
    </row>
    <row r="102" spans="1:6" ht="33" customHeight="1">
      <c r="A102" s="153">
        <v>60</v>
      </c>
      <c r="B102" s="471"/>
      <c r="C102" s="155" t="s">
        <v>9</v>
      </c>
      <c r="D102" s="407" t="s">
        <v>17</v>
      </c>
      <c r="E102" s="414">
        <v>287421</v>
      </c>
      <c r="F102" s="202"/>
    </row>
    <row r="103" spans="1:6" ht="33" customHeight="1">
      <c r="A103" s="153">
        <v>61</v>
      </c>
      <c r="B103" s="471"/>
      <c r="C103" s="155" t="s">
        <v>10</v>
      </c>
      <c r="D103" s="407" t="s">
        <v>17</v>
      </c>
      <c r="E103" s="414">
        <v>1355436</v>
      </c>
      <c r="F103" s="410"/>
    </row>
    <row r="104" spans="1:6" ht="33" customHeight="1" thickBot="1">
      <c r="A104" s="153">
        <v>62</v>
      </c>
      <c r="B104" s="472"/>
      <c r="C104" s="155" t="s">
        <v>11</v>
      </c>
      <c r="D104" s="415" t="s">
        <v>17</v>
      </c>
      <c r="E104" s="414">
        <v>103836</v>
      </c>
    </row>
    <row r="105" spans="1:6" ht="33" customHeight="1" thickTop="1">
      <c r="A105" s="10">
        <v>63</v>
      </c>
      <c r="B105" s="499" t="s">
        <v>24</v>
      </c>
      <c r="C105" s="417" t="s">
        <v>13</v>
      </c>
      <c r="D105" s="418" t="s">
        <v>216</v>
      </c>
      <c r="E105" s="422">
        <v>160538</v>
      </c>
    </row>
    <row r="106" spans="1:6" ht="33" customHeight="1">
      <c r="A106" s="11">
        <v>64</v>
      </c>
      <c r="B106" s="499"/>
      <c r="C106" s="419" t="s">
        <v>14</v>
      </c>
      <c r="D106" s="409" t="s">
        <v>124</v>
      </c>
      <c r="E106" s="423">
        <v>5388</v>
      </c>
    </row>
    <row r="107" spans="1:6" ht="33" customHeight="1">
      <c r="A107" s="12">
        <v>65</v>
      </c>
      <c r="B107" s="499"/>
      <c r="C107" s="419" t="s">
        <v>15</v>
      </c>
      <c r="D107" s="409" t="s">
        <v>21</v>
      </c>
      <c r="E107" s="423">
        <v>1505</v>
      </c>
    </row>
    <row r="108" spans="1:6" ht="33" customHeight="1" thickBot="1">
      <c r="A108" s="13">
        <v>66</v>
      </c>
      <c r="B108" s="500"/>
      <c r="C108" s="420" t="s">
        <v>16</v>
      </c>
      <c r="D108" s="421" t="s">
        <v>52</v>
      </c>
      <c r="E108" s="424">
        <v>1.4</v>
      </c>
    </row>
    <row r="109" spans="1:6" ht="33" customHeight="1" thickTop="1">
      <c r="A109" s="14">
        <v>67</v>
      </c>
      <c r="B109" s="491" t="s">
        <v>132</v>
      </c>
      <c r="C109" s="396" t="s">
        <v>60</v>
      </c>
      <c r="D109" s="416" t="s">
        <v>17</v>
      </c>
      <c r="E109" s="187">
        <f>D184</f>
        <v>3964905.28321</v>
      </c>
    </row>
    <row r="110" spans="1:6" ht="33" customHeight="1">
      <c r="A110" s="15">
        <v>68</v>
      </c>
      <c r="B110" s="465"/>
      <c r="C110" s="397" t="s">
        <v>53</v>
      </c>
      <c r="D110" s="388" t="s">
        <v>17</v>
      </c>
      <c r="E110" s="188">
        <f>E111+E112</f>
        <v>1721387.5660400002</v>
      </c>
      <c r="F110" s="399"/>
    </row>
    <row r="111" spans="1:6" ht="33" customHeight="1">
      <c r="A111" s="15">
        <v>69</v>
      </c>
      <c r="B111" s="465"/>
      <c r="C111" s="396" t="s">
        <v>55</v>
      </c>
      <c r="D111" s="388" t="s">
        <v>17</v>
      </c>
      <c r="E111" s="188">
        <f>E184</f>
        <v>1220111.5660400002</v>
      </c>
    </row>
    <row r="112" spans="1:6" ht="33" customHeight="1" thickBot="1">
      <c r="A112" s="16">
        <v>70</v>
      </c>
      <c r="B112" s="492"/>
      <c r="C112" s="398" t="s">
        <v>54</v>
      </c>
      <c r="D112" s="389" t="s">
        <v>17</v>
      </c>
      <c r="E112" s="189">
        <f>F184</f>
        <v>501276</v>
      </c>
      <c r="F112" s="360"/>
    </row>
    <row r="113" spans="1:7" ht="36.75" customHeight="1" thickTop="1">
      <c r="A113" s="496" t="s">
        <v>128</v>
      </c>
      <c r="B113" s="496"/>
      <c r="C113" s="496"/>
      <c r="D113" s="496"/>
      <c r="E113" s="496"/>
      <c r="F113" s="497"/>
    </row>
    <row r="114" spans="1:7" ht="40.5" customHeight="1">
      <c r="A114" s="481" t="s">
        <v>136</v>
      </c>
      <c r="B114" s="481"/>
      <c r="C114" s="481"/>
      <c r="D114" s="347"/>
      <c r="E114" s="348"/>
      <c r="F114" s="349"/>
    </row>
    <row r="115" spans="1:7" ht="40.5" customHeight="1">
      <c r="A115" s="481" t="s">
        <v>135</v>
      </c>
      <c r="B115" s="481"/>
      <c r="C115" s="481"/>
      <c r="D115" s="481"/>
      <c r="E115" s="481"/>
      <c r="F115" s="349"/>
    </row>
    <row r="116" spans="1:7" ht="39.75" customHeight="1">
      <c r="A116" s="481" t="s">
        <v>134</v>
      </c>
      <c r="B116" s="481"/>
      <c r="C116" s="481"/>
      <c r="D116" s="481"/>
      <c r="E116" s="481"/>
      <c r="F116" s="350"/>
    </row>
    <row r="117" spans="1:7" ht="45.75" customHeight="1">
      <c r="A117" s="351" t="s">
        <v>86</v>
      </c>
      <c r="B117" s="498" t="s">
        <v>133</v>
      </c>
      <c r="C117" s="498"/>
      <c r="D117" s="498"/>
      <c r="E117" s="352"/>
      <c r="F117" s="350"/>
    </row>
    <row r="118" spans="1:7">
      <c r="A118" s="353"/>
      <c r="B118" s="354"/>
      <c r="C118" s="355"/>
      <c r="D118" s="356"/>
      <c r="E118" s="357"/>
      <c r="F118" s="358"/>
    </row>
    <row r="119" spans="1:7" ht="32.25">
      <c r="A119" s="353"/>
      <c r="B119" s="354"/>
      <c r="C119" s="431" t="s">
        <v>168</v>
      </c>
      <c r="D119" s="501" t="s">
        <v>17</v>
      </c>
      <c r="E119" s="501"/>
      <c r="F119" s="501"/>
    </row>
    <row r="120" spans="1:7" s="386" customFormat="1" ht="27" customHeight="1">
      <c r="A120" s="385"/>
      <c r="B120" s="401" t="s">
        <v>68</v>
      </c>
      <c r="C120" s="430" t="s">
        <v>69</v>
      </c>
      <c r="D120" s="406" t="s">
        <v>70</v>
      </c>
      <c r="E120" s="406" t="s">
        <v>71</v>
      </c>
      <c r="F120" s="406" t="s">
        <v>166</v>
      </c>
    </row>
    <row r="121" spans="1:7" ht="24.75">
      <c r="A121" s="353"/>
      <c r="B121" s="402">
        <v>1</v>
      </c>
      <c r="C121" s="425" t="s">
        <v>169</v>
      </c>
      <c r="D121" s="405">
        <v>50090.134705999997</v>
      </c>
      <c r="E121" s="405">
        <v>7747.2965439999998</v>
      </c>
      <c r="F121" s="405">
        <v>0</v>
      </c>
      <c r="G121"/>
    </row>
    <row r="122" spans="1:7" ht="24.75">
      <c r="A122" s="353"/>
      <c r="B122" s="402">
        <v>2</v>
      </c>
      <c r="C122" s="425" t="s">
        <v>162</v>
      </c>
      <c r="D122" s="405">
        <v>10204.4473</v>
      </c>
      <c r="E122" s="405">
        <v>139017.18903499999</v>
      </c>
      <c r="F122" s="405">
        <v>1000</v>
      </c>
      <c r="G122"/>
    </row>
    <row r="123" spans="1:7" ht="24.75">
      <c r="A123" s="353"/>
      <c r="B123" s="402">
        <v>3</v>
      </c>
      <c r="C123" s="425" t="s">
        <v>170</v>
      </c>
      <c r="D123" s="405">
        <v>3587367.2047830001</v>
      </c>
      <c r="E123" s="405">
        <v>0</v>
      </c>
      <c r="F123" s="405">
        <v>0</v>
      </c>
      <c r="G123"/>
    </row>
    <row r="124" spans="1:7" ht="24.75">
      <c r="A124" s="353"/>
      <c r="B124" s="402">
        <v>4</v>
      </c>
      <c r="C124" s="425" t="s">
        <v>163</v>
      </c>
      <c r="D124" s="405">
        <v>8065.06059</v>
      </c>
      <c r="E124" s="405">
        <v>27877.651264</v>
      </c>
      <c r="F124" s="405">
        <v>0</v>
      </c>
      <c r="G124"/>
    </row>
    <row r="125" spans="1:7" ht="24.75">
      <c r="A125" s="353"/>
      <c r="B125" s="402">
        <v>5</v>
      </c>
      <c r="C125" s="425" t="s">
        <v>171</v>
      </c>
      <c r="D125" s="405">
        <v>30.7</v>
      </c>
      <c r="E125" s="405">
        <v>104160.214229</v>
      </c>
      <c r="F125" s="405">
        <v>1753</v>
      </c>
      <c r="G125"/>
    </row>
    <row r="126" spans="1:7" ht="24.75">
      <c r="A126" s="353"/>
      <c r="B126" s="402">
        <v>6</v>
      </c>
      <c r="C126" s="425" t="s">
        <v>172</v>
      </c>
      <c r="D126" s="405">
        <v>16723.114073000001</v>
      </c>
      <c r="E126" s="405">
        <v>16939.175474</v>
      </c>
      <c r="F126" s="405">
        <v>0</v>
      </c>
      <c r="G126"/>
    </row>
    <row r="127" spans="1:7" ht="24.75">
      <c r="A127" s="353"/>
      <c r="B127" s="402">
        <v>7</v>
      </c>
      <c r="C127" s="425" t="s">
        <v>173</v>
      </c>
      <c r="D127" s="405">
        <v>33.414375</v>
      </c>
      <c r="E127" s="405">
        <v>37784.791278999997</v>
      </c>
      <c r="F127" s="405">
        <v>0</v>
      </c>
      <c r="G127"/>
    </row>
    <row r="128" spans="1:7" ht="24.75">
      <c r="A128" s="353"/>
      <c r="B128" s="402">
        <v>8</v>
      </c>
      <c r="C128" s="425" t="s">
        <v>174</v>
      </c>
      <c r="D128" s="405">
        <v>137913.55043199999</v>
      </c>
      <c r="E128" s="405">
        <v>0</v>
      </c>
      <c r="F128" s="405">
        <v>0</v>
      </c>
      <c r="G128"/>
    </row>
    <row r="129" spans="1:7" ht="24.75">
      <c r="A129" s="353"/>
      <c r="B129" s="402">
        <v>9</v>
      </c>
      <c r="C129" s="425" t="s">
        <v>175</v>
      </c>
      <c r="D129" s="405">
        <v>30.2713</v>
      </c>
      <c r="E129" s="405">
        <v>213483.34180600001</v>
      </c>
      <c r="F129" s="405">
        <v>7500</v>
      </c>
      <c r="G129"/>
    </row>
    <row r="130" spans="1:7" ht="24.75">
      <c r="A130" s="353"/>
      <c r="B130" s="402">
        <v>10</v>
      </c>
      <c r="C130" s="425" t="s">
        <v>176</v>
      </c>
      <c r="D130" s="405">
        <v>283.784425</v>
      </c>
      <c r="E130" s="405">
        <v>50302.085643999999</v>
      </c>
      <c r="F130" s="405">
        <v>60</v>
      </c>
      <c r="G130"/>
    </row>
    <row r="131" spans="1:7" ht="24.75">
      <c r="A131" s="353"/>
      <c r="B131" s="402">
        <v>11</v>
      </c>
      <c r="C131" s="425" t="s">
        <v>177</v>
      </c>
      <c r="D131" s="405">
        <v>205.26</v>
      </c>
      <c r="E131" s="405">
        <v>46620.372450000003</v>
      </c>
      <c r="F131" s="405">
        <v>300</v>
      </c>
      <c r="G131"/>
    </row>
    <row r="132" spans="1:7" ht="24.75">
      <c r="A132" s="353"/>
      <c r="B132" s="402">
        <v>12</v>
      </c>
      <c r="C132" s="425" t="s">
        <v>178</v>
      </c>
      <c r="D132" s="405">
        <v>268.19749999999999</v>
      </c>
      <c r="E132" s="405">
        <v>27199.399899</v>
      </c>
      <c r="F132" s="405">
        <v>400</v>
      </c>
      <c r="G132"/>
    </row>
    <row r="133" spans="1:7" ht="24.75">
      <c r="A133" s="353"/>
      <c r="B133" s="402">
        <v>13</v>
      </c>
      <c r="C133" s="425" t="s">
        <v>179</v>
      </c>
      <c r="D133" s="405">
        <v>37.896999999999998</v>
      </c>
      <c r="E133" s="405">
        <v>0</v>
      </c>
      <c r="F133" s="405"/>
      <c r="G133"/>
    </row>
    <row r="134" spans="1:7" ht="24.75">
      <c r="A134" s="353"/>
      <c r="B134" s="402">
        <v>14</v>
      </c>
      <c r="C134" s="425" t="s">
        <v>180</v>
      </c>
      <c r="D134" s="405">
        <v>12266.350027</v>
      </c>
      <c r="E134" s="405">
        <v>0</v>
      </c>
      <c r="F134" s="405">
        <v>0</v>
      </c>
      <c r="G134"/>
    </row>
    <row r="135" spans="1:7" ht="24.75">
      <c r="A135" s="353"/>
      <c r="B135" s="402">
        <v>15</v>
      </c>
      <c r="C135" s="425" t="s">
        <v>181</v>
      </c>
      <c r="D135" s="405">
        <v>1125.3802639999999</v>
      </c>
      <c r="E135" s="405">
        <v>48193.565514000002</v>
      </c>
      <c r="F135" s="405">
        <v>950</v>
      </c>
      <c r="G135"/>
    </row>
    <row r="136" spans="1:7" ht="24.75">
      <c r="A136" s="353"/>
      <c r="B136" s="402">
        <v>16</v>
      </c>
      <c r="C136" s="425" t="s">
        <v>182</v>
      </c>
      <c r="D136" s="405">
        <v>371.82049999999998</v>
      </c>
      <c r="E136" s="405">
        <v>40872.495821999997</v>
      </c>
      <c r="F136" s="405">
        <v>8286</v>
      </c>
      <c r="G136"/>
    </row>
    <row r="137" spans="1:7" ht="24.75">
      <c r="A137" s="353"/>
      <c r="B137" s="402">
        <v>17</v>
      </c>
      <c r="C137" s="425" t="s">
        <v>183</v>
      </c>
      <c r="D137" s="405">
        <v>139888.695935</v>
      </c>
      <c r="E137" s="405">
        <v>0</v>
      </c>
      <c r="F137" s="405">
        <v>0</v>
      </c>
      <c r="G137"/>
    </row>
    <row r="138" spans="1:7" ht="24.75">
      <c r="A138" s="353"/>
      <c r="B138" s="402">
        <v>18</v>
      </c>
      <c r="C138" s="425" t="s">
        <v>146</v>
      </c>
      <c r="D138" s="405">
        <v>0</v>
      </c>
      <c r="E138" s="405">
        <v>12215.576349000001</v>
      </c>
      <c r="F138" s="405">
        <v>0</v>
      </c>
      <c r="G138"/>
    </row>
    <row r="139" spans="1:7" ht="24.75">
      <c r="A139" s="353"/>
      <c r="B139" s="402">
        <v>19</v>
      </c>
      <c r="C139" s="425" t="s">
        <v>142</v>
      </c>
      <c r="D139" s="405">
        <v>0</v>
      </c>
      <c r="E139" s="405">
        <v>106582.06754800001</v>
      </c>
      <c r="F139" s="405">
        <v>0</v>
      </c>
      <c r="G139"/>
    </row>
    <row r="140" spans="1:7" ht="24.75">
      <c r="A140" s="353"/>
      <c r="B140" s="402">
        <v>20</v>
      </c>
      <c r="C140" s="425" t="s">
        <v>147</v>
      </c>
      <c r="D140" s="405">
        <v>0</v>
      </c>
      <c r="E140" s="405">
        <v>12988.587960999999</v>
      </c>
      <c r="F140" s="405">
        <v>890</v>
      </c>
      <c r="G140"/>
    </row>
    <row r="141" spans="1:7" ht="24.75">
      <c r="A141" s="353"/>
      <c r="B141" s="402">
        <v>21</v>
      </c>
      <c r="C141" s="425" t="s">
        <v>148</v>
      </c>
      <c r="D141" s="405">
        <v>0</v>
      </c>
      <c r="E141" s="405">
        <v>19432.105187000001</v>
      </c>
      <c r="F141" s="405">
        <v>500</v>
      </c>
      <c r="G141"/>
    </row>
    <row r="142" spans="1:7" ht="24.75">
      <c r="A142" s="353"/>
      <c r="B142" s="402">
        <v>22</v>
      </c>
      <c r="C142" s="425" t="s">
        <v>149</v>
      </c>
      <c r="D142" s="405">
        <v>0</v>
      </c>
      <c r="E142" s="405">
        <v>13314.545367000001</v>
      </c>
      <c r="F142" s="405">
        <v>453</v>
      </c>
      <c r="G142"/>
    </row>
    <row r="143" spans="1:7" ht="24.75">
      <c r="A143" s="353"/>
      <c r="B143" s="402">
        <v>23</v>
      </c>
      <c r="C143" s="425" t="s">
        <v>150</v>
      </c>
      <c r="D143" s="405">
        <v>0</v>
      </c>
      <c r="E143" s="405">
        <v>2300.233365</v>
      </c>
      <c r="F143" s="405">
        <v>0</v>
      </c>
      <c r="G143"/>
    </row>
    <row r="144" spans="1:7" ht="24.75">
      <c r="A144" s="359"/>
      <c r="B144" s="402">
        <v>24</v>
      </c>
      <c r="C144" s="425" t="s">
        <v>158</v>
      </c>
      <c r="D144" s="405">
        <v>0</v>
      </c>
      <c r="E144" s="405">
        <v>19536.960771999999</v>
      </c>
      <c r="F144" s="405">
        <v>1301</v>
      </c>
      <c r="G144"/>
    </row>
    <row r="145" spans="1:7" ht="24.75">
      <c r="A145" s="359"/>
      <c r="B145" s="402">
        <v>25</v>
      </c>
      <c r="C145" s="425" t="s">
        <v>151</v>
      </c>
      <c r="D145" s="405">
        <v>0</v>
      </c>
      <c r="E145" s="405">
        <v>12046.688919</v>
      </c>
      <c r="F145" s="405">
        <v>6397</v>
      </c>
      <c r="G145"/>
    </row>
    <row r="146" spans="1:7" ht="24.75">
      <c r="A146" s="359"/>
      <c r="B146" s="402">
        <v>26</v>
      </c>
      <c r="C146" s="425" t="s">
        <v>143</v>
      </c>
      <c r="D146" s="405">
        <v>0</v>
      </c>
      <c r="E146" s="405">
        <v>31748.347148000001</v>
      </c>
      <c r="F146" s="405">
        <v>15073</v>
      </c>
      <c r="G146"/>
    </row>
    <row r="147" spans="1:7" ht="24.75">
      <c r="A147" s="359"/>
      <c r="B147" s="402">
        <v>27</v>
      </c>
      <c r="C147" s="425" t="s">
        <v>152</v>
      </c>
      <c r="D147" s="405">
        <v>0</v>
      </c>
      <c r="E147" s="405">
        <v>36954.843305000002</v>
      </c>
      <c r="F147" s="405">
        <v>41765</v>
      </c>
      <c r="G147"/>
    </row>
    <row r="148" spans="1:7" ht="24.75">
      <c r="A148" s="359"/>
      <c r="B148" s="402">
        <v>28</v>
      </c>
      <c r="C148" s="425" t="s">
        <v>153</v>
      </c>
      <c r="D148" s="405">
        <v>0</v>
      </c>
      <c r="E148" s="405">
        <v>50612.002436000002</v>
      </c>
      <c r="F148" s="405">
        <v>1350</v>
      </c>
      <c r="G148"/>
    </row>
    <row r="149" spans="1:7" ht="24.75">
      <c r="A149" s="359"/>
      <c r="B149" s="402">
        <v>29</v>
      </c>
      <c r="C149" s="425" t="s">
        <v>154</v>
      </c>
      <c r="D149" s="405">
        <v>0</v>
      </c>
      <c r="E149" s="405">
        <v>72010.902103999993</v>
      </c>
      <c r="F149" s="405">
        <v>2068</v>
      </c>
      <c r="G149"/>
    </row>
    <row r="150" spans="1:7" ht="24.75">
      <c r="A150" s="359"/>
      <c r="B150" s="402">
        <v>30</v>
      </c>
      <c r="C150" s="425" t="s">
        <v>155</v>
      </c>
      <c r="D150" s="405">
        <v>0</v>
      </c>
      <c r="E150" s="405">
        <v>65196.096381000003</v>
      </c>
      <c r="F150" s="405">
        <v>0</v>
      </c>
      <c r="G150"/>
    </row>
    <row r="151" spans="1:7" ht="24.75">
      <c r="A151" s="359"/>
      <c r="B151" s="402">
        <v>31</v>
      </c>
      <c r="C151" s="425" t="s">
        <v>157</v>
      </c>
      <c r="D151" s="405">
        <v>0</v>
      </c>
      <c r="E151" s="405">
        <v>781.32777799999997</v>
      </c>
      <c r="F151" s="405">
        <v>0</v>
      </c>
      <c r="G151"/>
    </row>
    <row r="152" spans="1:7" ht="24.75">
      <c r="A152" s="359"/>
      <c r="B152" s="402">
        <v>32</v>
      </c>
      <c r="C152" s="425" t="s">
        <v>156</v>
      </c>
      <c r="D152" s="405">
        <v>0</v>
      </c>
      <c r="E152" s="405">
        <v>4193.7024600000004</v>
      </c>
      <c r="F152" s="405">
        <v>0</v>
      </c>
      <c r="G152"/>
    </row>
    <row r="153" spans="1:7" ht="24.75">
      <c r="A153" s="359"/>
      <c r="B153" s="402">
        <v>33</v>
      </c>
      <c r="C153" s="425" t="s">
        <v>184</v>
      </c>
      <c r="D153" s="405">
        <v>0</v>
      </c>
      <c r="E153" s="405">
        <v>0</v>
      </c>
      <c r="F153" s="405">
        <v>2220</v>
      </c>
      <c r="G153"/>
    </row>
    <row r="154" spans="1:7" ht="24.75">
      <c r="A154" s="359"/>
      <c r="B154" s="402">
        <v>34</v>
      </c>
      <c r="C154" s="425" t="s">
        <v>185</v>
      </c>
      <c r="D154" s="405">
        <v>0</v>
      </c>
      <c r="E154" s="405">
        <v>0</v>
      </c>
      <c r="F154" s="405">
        <v>740</v>
      </c>
      <c r="G154"/>
    </row>
    <row r="155" spans="1:7" ht="24.75">
      <c r="A155" s="359"/>
      <c r="B155" s="402">
        <v>35</v>
      </c>
      <c r="C155" s="425" t="s">
        <v>144</v>
      </c>
      <c r="D155" s="405">
        <v>0</v>
      </c>
      <c r="E155" s="405">
        <v>0</v>
      </c>
      <c r="F155" s="405">
        <v>39210</v>
      </c>
      <c r="G155"/>
    </row>
    <row r="156" spans="1:7" ht="24.75">
      <c r="A156" s="359"/>
      <c r="B156" s="402">
        <v>36</v>
      </c>
      <c r="C156" s="425" t="s">
        <v>164</v>
      </c>
      <c r="D156" s="405">
        <v>0</v>
      </c>
      <c r="E156" s="405">
        <v>0</v>
      </c>
      <c r="F156" s="405">
        <v>4050</v>
      </c>
      <c r="G156"/>
    </row>
    <row r="157" spans="1:7" ht="24.75">
      <c r="A157" s="359"/>
      <c r="B157" s="402">
        <v>37</v>
      </c>
      <c r="C157" s="425" t="s">
        <v>186</v>
      </c>
      <c r="D157" s="405">
        <v>0</v>
      </c>
      <c r="E157" s="405">
        <v>0</v>
      </c>
      <c r="F157" s="405">
        <v>19000</v>
      </c>
      <c r="G157"/>
    </row>
    <row r="158" spans="1:7" ht="24.75">
      <c r="A158" s="359"/>
      <c r="B158" s="402">
        <v>38</v>
      </c>
      <c r="C158" s="425" t="s">
        <v>165</v>
      </c>
      <c r="D158" s="405">
        <v>0</v>
      </c>
      <c r="E158" s="405">
        <v>0</v>
      </c>
      <c r="F158" s="405">
        <v>31181</v>
      </c>
      <c r="G158"/>
    </row>
    <row r="159" spans="1:7" ht="24.75">
      <c r="A159" s="359"/>
      <c r="B159" s="402">
        <v>39</v>
      </c>
      <c r="C159" s="425" t="s">
        <v>187</v>
      </c>
      <c r="D159" s="405">
        <v>0</v>
      </c>
      <c r="E159" s="405">
        <v>0</v>
      </c>
      <c r="F159" s="405">
        <v>5500</v>
      </c>
      <c r="G159"/>
    </row>
    <row r="160" spans="1:7" ht="24.75">
      <c r="A160" s="359"/>
      <c r="B160" s="402">
        <v>40</v>
      </c>
      <c r="C160" s="425" t="s">
        <v>188</v>
      </c>
      <c r="D160" s="405">
        <v>0</v>
      </c>
      <c r="E160" s="405">
        <v>0</v>
      </c>
      <c r="F160" s="405">
        <v>245509</v>
      </c>
      <c r="G160"/>
    </row>
    <row r="161" spans="1:7" ht="24.75">
      <c r="A161" s="359"/>
      <c r="B161" s="402">
        <v>41</v>
      </c>
      <c r="C161" s="425" t="s">
        <v>189</v>
      </c>
      <c r="D161" s="405">
        <v>0</v>
      </c>
      <c r="E161" s="405">
        <v>0</v>
      </c>
      <c r="F161" s="405">
        <v>2700</v>
      </c>
      <c r="G161"/>
    </row>
    <row r="162" spans="1:7" ht="24.75">
      <c r="A162" s="359"/>
      <c r="B162" s="402">
        <v>42</v>
      </c>
      <c r="C162" s="425" t="s">
        <v>190</v>
      </c>
      <c r="D162" s="405">
        <v>0</v>
      </c>
      <c r="E162" s="405">
        <v>0</v>
      </c>
      <c r="F162" s="405">
        <v>50</v>
      </c>
      <c r="G162"/>
    </row>
    <row r="163" spans="1:7" ht="24.75">
      <c r="A163" s="359"/>
      <c r="B163" s="402">
        <v>43</v>
      </c>
      <c r="C163" s="425" t="s">
        <v>191</v>
      </c>
      <c r="D163" s="405">
        <v>0</v>
      </c>
      <c r="E163" s="405">
        <v>0</v>
      </c>
      <c r="F163" s="405">
        <v>21000</v>
      </c>
      <c r="G163"/>
    </row>
    <row r="164" spans="1:7" ht="24.75">
      <c r="A164" s="359"/>
      <c r="B164" s="402">
        <v>44</v>
      </c>
      <c r="C164" s="425" t="s">
        <v>192</v>
      </c>
      <c r="D164" s="405">
        <v>0</v>
      </c>
      <c r="E164" s="405">
        <v>0</v>
      </c>
      <c r="F164" s="405">
        <v>15000</v>
      </c>
      <c r="G164"/>
    </row>
    <row r="165" spans="1:7" ht="24.75">
      <c r="A165" s="359"/>
      <c r="B165" s="402">
        <v>45</v>
      </c>
      <c r="C165" s="425" t="s">
        <v>193</v>
      </c>
      <c r="D165" s="405">
        <v>0</v>
      </c>
      <c r="E165" s="405">
        <v>0</v>
      </c>
      <c r="F165" s="405">
        <v>1500</v>
      </c>
      <c r="G165"/>
    </row>
    <row r="166" spans="1:7" ht="24.75">
      <c r="A166" s="359"/>
      <c r="B166" s="402">
        <v>46</v>
      </c>
      <c r="C166" s="425" t="s">
        <v>194</v>
      </c>
      <c r="D166" s="405">
        <v>0</v>
      </c>
      <c r="E166" s="405">
        <v>0</v>
      </c>
      <c r="F166" s="405">
        <v>1450</v>
      </c>
      <c r="G166"/>
    </row>
    <row r="167" spans="1:7" ht="24.75">
      <c r="A167" s="359"/>
      <c r="B167" s="402">
        <v>47</v>
      </c>
      <c r="C167" s="425" t="s">
        <v>195</v>
      </c>
      <c r="D167" s="405">
        <v>0</v>
      </c>
      <c r="E167" s="405">
        <v>0</v>
      </c>
      <c r="F167" s="405">
        <v>1000</v>
      </c>
      <c r="G167"/>
    </row>
    <row r="168" spans="1:7" ht="24.75">
      <c r="A168" s="359"/>
      <c r="B168" s="402">
        <v>48</v>
      </c>
      <c r="C168" s="425" t="s">
        <v>196</v>
      </c>
      <c r="D168" s="405">
        <v>0</v>
      </c>
      <c r="E168" s="405">
        <v>0</v>
      </c>
      <c r="F168" s="405">
        <v>1500</v>
      </c>
      <c r="G168"/>
    </row>
    <row r="169" spans="1:7" ht="24.75">
      <c r="A169" s="359"/>
      <c r="B169" s="402">
        <v>49</v>
      </c>
      <c r="C169" s="425" t="s">
        <v>197</v>
      </c>
      <c r="D169" s="405">
        <v>0</v>
      </c>
      <c r="E169" s="405">
        <v>0</v>
      </c>
      <c r="F169" s="405">
        <v>650</v>
      </c>
      <c r="G169"/>
    </row>
    <row r="170" spans="1:7" ht="24.75">
      <c r="A170" s="359"/>
      <c r="B170" s="402">
        <v>50</v>
      </c>
      <c r="C170" s="425" t="s">
        <v>198</v>
      </c>
      <c r="D170" s="405">
        <v>0</v>
      </c>
      <c r="E170" s="405">
        <v>0</v>
      </c>
      <c r="F170" s="405">
        <v>250</v>
      </c>
      <c r="G170"/>
    </row>
    <row r="171" spans="1:7" ht="24.75">
      <c r="A171" s="359"/>
      <c r="B171" s="402">
        <v>51</v>
      </c>
      <c r="C171" s="425" t="s">
        <v>199</v>
      </c>
      <c r="D171" s="405">
        <v>0</v>
      </c>
      <c r="E171" s="405">
        <v>0</v>
      </c>
      <c r="F171" s="405">
        <v>350</v>
      </c>
      <c r="G171"/>
    </row>
    <row r="172" spans="1:7" ht="24.75">
      <c r="A172" s="359"/>
      <c r="B172" s="402">
        <v>52</v>
      </c>
      <c r="C172" s="425" t="s">
        <v>200</v>
      </c>
      <c r="D172" s="405">
        <v>0</v>
      </c>
      <c r="E172" s="405">
        <v>0</v>
      </c>
      <c r="F172" s="405">
        <v>1200</v>
      </c>
      <c r="G172"/>
    </row>
    <row r="173" spans="1:7" ht="24.75">
      <c r="A173" s="359"/>
      <c r="B173" s="402">
        <v>53</v>
      </c>
      <c r="C173" s="425" t="s">
        <v>201</v>
      </c>
      <c r="D173" s="405">
        <v>0</v>
      </c>
      <c r="E173" s="405">
        <v>0</v>
      </c>
      <c r="F173" s="405">
        <v>1750</v>
      </c>
      <c r="G173"/>
    </row>
    <row r="174" spans="1:7" ht="24.75">
      <c r="A174" s="359"/>
      <c r="B174" s="402">
        <v>54</v>
      </c>
      <c r="C174" s="425" t="s">
        <v>202</v>
      </c>
      <c r="D174" s="405">
        <v>0</v>
      </c>
      <c r="E174" s="405">
        <v>0</v>
      </c>
      <c r="F174" s="405">
        <v>250</v>
      </c>
      <c r="G174"/>
    </row>
    <row r="175" spans="1:7" ht="24.75">
      <c r="A175" s="359"/>
      <c r="B175" s="402">
        <v>55</v>
      </c>
      <c r="C175" s="425" t="s">
        <v>203</v>
      </c>
      <c r="D175" s="405">
        <v>0</v>
      </c>
      <c r="E175" s="405">
        <v>0</v>
      </c>
      <c r="F175" s="405">
        <v>1300</v>
      </c>
      <c r="G175"/>
    </row>
    <row r="176" spans="1:7" ht="24.75">
      <c r="A176" s="359"/>
      <c r="B176" s="402">
        <v>56</v>
      </c>
      <c r="C176" s="425" t="s">
        <v>204</v>
      </c>
      <c r="D176" s="405">
        <v>0</v>
      </c>
      <c r="E176" s="405">
        <v>0</v>
      </c>
      <c r="F176" s="405">
        <v>220</v>
      </c>
      <c r="G176"/>
    </row>
    <row r="177" spans="1:7" ht="24.75">
      <c r="A177" s="359"/>
      <c r="B177" s="402">
        <v>57</v>
      </c>
      <c r="C177" s="425" t="s">
        <v>205</v>
      </c>
      <c r="D177" s="405">
        <v>0</v>
      </c>
      <c r="E177" s="405">
        <v>0</v>
      </c>
      <c r="F177" s="405">
        <v>1000</v>
      </c>
      <c r="G177"/>
    </row>
    <row r="178" spans="1:7" ht="24.75">
      <c r="A178" s="359"/>
      <c r="B178" s="402">
        <v>58</v>
      </c>
      <c r="C178" s="425" t="s">
        <v>206</v>
      </c>
      <c r="D178" s="405">
        <v>0</v>
      </c>
      <c r="E178" s="405">
        <v>0</v>
      </c>
      <c r="F178" s="405">
        <v>6500</v>
      </c>
      <c r="G178"/>
    </row>
    <row r="179" spans="1:7" ht="24.75">
      <c r="A179" s="359"/>
      <c r="B179" s="402">
        <v>59</v>
      </c>
      <c r="C179" s="425" t="s">
        <v>207</v>
      </c>
      <c r="D179" s="405">
        <v>0</v>
      </c>
      <c r="E179" s="405">
        <v>0</v>
      </c>
      <c r="F179" s="405">
        <v>1200</v>
      </c>
      <c r="G179"/>
    </row>
    <row r="180" spans="1:7" ht="24.75">
      <c r="A180" s="359"/>
      <c r="B180" s="402">
        <v>60</v>
      </c>
      <c r="C180" s="425" t="s">
        <v>208</v>
      </c>
      <c r="D180" s="405">
        <v>0</v>
      </c>
      <c r="E180" s="405">
        <v>0</v>
      </c>
      <c r="F180" s="405">
        <v>2400</v>
      </c>
      <c r="G180"/>
    </row>
    <row r="181" spans="1:7" ht="24.75">
      <c r="A181" s="359"/>
      <c r="B181" s="402">
        <v>61</v>
      </c>
      <c r="C181" s="425" t="s">
        <v>209</v>
      </c>
      <c r="D181" s="405">
        <v>0</v>
      </c>
      <c r="E181" s="405">
        <v>0</v>
      </c>
      <c r="F181" s="405">
        <v>1250</v>
      </c>
      <c r="G181"/>
    </row>
    <row r="182" spans="1:7" ht="24.75">
      <c r="A182" s="359"/>
      <c r="B182" s="402">
        <v>62</v>
      </c>
      <c r="C182" s="425" t="s">
        <v>210</v>
      </c>
      <c r="D182" s="405">
        <v>0</v>
      </c>
      <c r="E182" s="405">
        <v>0</v>
      </c>
      <c r="F182" s="405">
        <v>650</v>
      </c>
      <c r="G182"/>
    </row>
    <row r="183" spans="1:7" ht="24.75">
      <c r="A183" s="359"/>
      <c r="B183" s="402">
        <v>63</v>
      </c>
      <c r="C183" s="425" t="s">
        <v>211</v>
      </c>
      <c r="D183" s="405">
        <v>0</v>
      </c>
      <c r="E183" s="405">
        <v>0</v>
      </c>
      <c r="F183" s="405">
        <v>650</v>
      </c>
      <c r="G183"/>
    </row>
    <row r="184" spans="1:7" s="395" customFormat="1" ht="33" customHeight="1">
      <c r="A184" s="393"/>
      <c r="B184" s="493" t="s">
        <v>91</v>
      </c>
      <c r="C184" s="494"/>
      <c r="D184" s="429">
        <f>SUM(D121:D183)</f>
        <v>3964905.28321</v>
      </c>
      <c r="E184" s="429">
        <f>SUM(E121:E183)</f>
        <v>1220111.5660400002</v>
      </c>
      <c r="F184" s="429">
        <f>SUM(F121:F183)</f>
        <v>501276</v>
      </c>
      <c r="G184" s="394"/>
    </row>
    <row r="185" spans="1:7" s="395" customFormat="1" ht="29.25" customHeight="1">
      <c r="A185" s="400"/>
      <c r="B185" s="505"/>
      <c r="C185" s="506"/>
      <c r="D185" s="506"/>
      <c r="E185" s="506"/>
      <c r="F185" s="506"/>
      <c r="G185" s="394"/>
    </row>
    <row r="186" spans="1:7" ht="26.25" customHeight="1" thickBot="1">
      <c r="A186" s="463"/>
      <c r="B186" s="463"/>
      <c r="C186" s="463"/>
      <c r="D186" s="463"/>
      <c r="E186" s="463"/>
    </row>
    <row r="187" spans="1:7" ht="33.75" thickTop="1" thickBot="1">
      <c r="A187" s="18" t="s">
        <v>0</v>
      </c>
      <c r="B187" s="19" t="s">
        <v>1</v>
      </c>
      <c r="C187" s="19" t="s">
        <v>18</v>
      </c>
      <c r="D187" s="19" t="s">
        <v>26</v>
      </c>
      <c r="E187" s="19" t="s">
        <v>167</v>
      </c>
    </row>
    <row r="188" spans="1:7" ht="24" thickTop="1">
      <c r="A188" s="69">
        <v>1</v>
      </c>
      <c r="B188" s="482" t="s">
        <v>75</v>
      </c>
      <c r="C188" s="70" t="s">
        <v>93</v>
      </c>
      <c r="D188" s="71" t="s">
        <v>17</v>
      </c>
      <c r="E188" s="403">
        <v>89840000</v>
      </c>
      <c r="F188" s="205"/>
      <c r="G188" s="384"/>
    </row>
    <row r="189" spans="1:7" ht="23.25">
      <c r="A189" s="72">
        <f>A188+1</f>
        <v>2</v>
      </c>
      <c r="B189" s="483"/>
      <c r="C189" s="73" t="s">
        <v>109</v>
      </c>
      <c r="D189" s="74" t="s">
        <v>17</v>
      </c>
      <c r="E189" s="403">
        <v>76097000</v>
      </c>
      <c r="F189" s="203"/>
      <c r="G189" s="384"/>
    </row>
    <row r="190" spans="1:7" ht="23.25">
      <c r="A190" s="72">
        <v>3</v>
      </c>
      <c r="B190" s="483"/>
      <c r="C190" s="75" t="s">
        <v>110</v>
      </c>
      <c r="D190" s="76" t="s">
        <v>17</v>
      </c>
      <c r="E190" s="403">
        <f>E191+E192+E193</f>
        <v>76097000</v>
      </c>
      <c r="F190" s="203"/>
      <c r="G190" s="384"/>
    </row>
    <row r="191" spans="1:7" ht="23.25">
      <c r="A191" s="72">
        <f t="shared" ref="A191:A203" si="3">A190+1</f>
        <v>4</v>
      </c>
      <c r="B191" s="483"/>
      <c r="C191" s="77" t="s">
        <v>94</v>
      </c>
      <c r="D191" s="76" t="s">
        <v>17</v>
      </c>
      <c r="E191" s="403">
        <v>13020891</v>
      </c>
      <c r="F191" s="203"/>
      <c r="G191" s="384"/>
    </row>
    <row r="192" spans="1:7" ht="23.25">
      <c r="A192" s="72">
        <f>A191+1</f>
        <v>5</v>
      </c>
      <c r="B192" s="483"/>
      <c r="C192" s="78" t="s">
        <v>111</v>
      </c>
      <c r="D192" s="76" t="s">
        <v>17</v>
      </c>
      <c r="E192" s="403">
        <v>11394673</v>
      </c>
      <c r="F192" s="203"/>
      <c r="G192" s="384"/>
    </row>
    <row r="193" spans="1:7" ht="23.25">
      <c r="A193" s="72">
        <f>A192+1</f>
        <v>6</v>
      </c>
      <c r="B193" s="483"/>
      <c r="C193" s="79" t="s">
        <v>112</v>
      </c>
      <c r="D193" s="74" t="s">
        <v>17</v>
      </c>
      <c r="E193" s="403">
        <v>51681436</v>
      </c>
      <c r="F193" s="203"/>
      <c r="G193" s="384"/>
    </row>
    <row r="194" spans="1:7" ht="23.25">
      <c r="A194" s="80">
        <f t="shared" si="3"/>
        <v>7</v>
      </c>
      <c r="B194" s="483"/>
      <c r="C194" s="75" t="s">
        <v>113</v>
      </c>
      <c r="D194" s="74" t="s">
        <v>17</v>
      </c>
      <c r="E194" s="404">
        <f>E195+E196+E197+E198+E199+E200+E201+E202</f>
        <v>76097000</v>
      </c>
      <c r="F194" s="203"/>
      <c r="G194" s="384"/>
    </row>
    <row r="195" spans="1:7" ht="23.25">
      <c r="A195" s="80">
        <f t="shared" si="3"/>
        <v>8</v>
      </c>
      <c r="B195" s="483"/>
      <c r="C195" s="78" t="s">
        <v>114</v>
      </c>
      <c r="D195" s="74" t="s">
        <v>17</v>
      </c>
      <c r="E195" s="403">
        <v>4122563</v>
      </c>
      <c r="F195" s="205"/>
      <c r="G195" s="384"/>
    </row>
    <row r="196" spans="1:7" ht="23.25">
      <c r="A196" s="80">
        <f t="shared" si="3"/>
        <v>9</v>
      </c>
      <c r="B196" s="483"/>
      <c r="C196" s="49" t="s">
        <v>115</v>
      </c>
      <c r="D196" s="48" t="s">
        <v>17</v>
      </c>
      <c r="E196" s="403">
        <v>32256508</v>
      </c>
      <c r="F196" s="205"/>
      <c r="G196" s="384"/>
    </row>
    <row r="197" spans="1:7" ht="23.25">
      <c r="A197" s="80">
        <f t="shared" si="3"/>
        <v>10</v>
      </c>
      <c r="B197" s="483"/>
      <c r="C197" s="49" t="s">
        <v>116</v>
      </c>
      <c r="D197" s="48" t="s">
        <v>17</v>
      </c>
      <c r="E197" s="403">
        <v>24310984</v>
      </c>
      <c r="F197" s="205"/>
      <c r="G197" s="384"/>
    </row>
    <row r="198" spans="1:7" ht="23.25">
      <c r="A198" s="80">
        <f t="shared" si="3"/>
        <v>11</v>
      </c>
      <c r="B198" s="483"/>
      <c r="C198" s="49" t="s">
        <v>117</v>
      </c>
      <c r="D198" s="48" t="s">
        <v>17</v>
      </c>
      <c r="E198" s="403">
        <v>5082675</v>
      </c>
      <c r="F198" s="205"/>
      <c r="G198" s="384"/>
    </row>
    <row r="199" spans="1:7" ht="23.25">
      <c r="A199" s="80">
        <f t="shared" si="3"/>
        <v>12</v>
      </c>
      <c r="B199" s="483"/>
      <c r="C199" s="49" t="s">
        <v>118</v>
      </c>
      <c r="D199" s="48" t="s">
        <v>17</v>
      </c>
      <c r="E199" s="403">
        <v>1925</v>
      </c>
      <c r="F199" s="205"/>
      <c r="G199" s="384"/>
    </row>
    <row r="200" spans="1:7" ht="23.25">
      <c r="A200" s="80">
        <f t="shared" si="3"/>
        <v>13</v>
      </c>
      <c r="B200" s="483"/>
      <c r="C200" s="49" t="s">
        <v>119</v>
      </c>
      <c r="D200" s="48" t="s">
        <v>17</v>
      </c>
      <c r="E200" s="403">
        <v>7726571</v>
      </c>
      <c r="F200" s="205"/>
      <c r="G200" s="384"/>
    </row>
    <row r="201" spans="1:7" ht="23.25">
      <c r="A201" s="80">
        <f t="shared" si="3"/>
        <v>14</v>
      </c>
      <c r="B201" s="483"/>
      <c r="C201" s="49" t="s">
        <v>120</v>
      </c>
      <c r="D201" s="48" t="s">
        <v>17</v>
      </c>
      <c r="E201" s="403">
        <v>87620</v>
      </c>
      <c r="F201" s="205"/>
      <c r="G201" s="384"/>
    </row>
    <row r="202" spans="1:7" ht="23.25">
      <c r="A202" s="80">
        <f t="shared" si="3"/>
        <v>15</v>
      </c>
      <c r="B202" s="483"/>
      <c r="C202" s="50" t="s">
        <v>121</v>
      </c>
      <c r="D202" s="48" t="s">
        <v>17</v>
      </c>
      <c r="E202" s="403">
        <v>2508154</v>
      </c>
      <c r="F202" s="205"/>
      <c r="G202" s="384"/>
    </row>
    <row r="203" spans="1:7" ht="24" thickBot="1">
      <c r="A203" s="80">
        <f t="shared" si="3"/>
        <v>16</v>
      </c>
      <c r="B203" s="484"/>
      <c r="C203" s="51" t="s">
        <v>95</v>
      </c>
      <c r="D203" s="52" t="s">
        <v>17</v>
      </c>
      <c r="E203" s="403">
        <v>3118189</v>
      </c>
      <c r="F203" s="205"/>
      <c r="G203" s="384"/>
    </row>
    <row r="204" spans="1:7" ht="24" thickTop="1">
      <c r="A204" s="81">
        <v>1</v>
      </c>
      <c r="B204" s="454" t="s">
        <v>76</v>
      </c>
      <c r="C204" s="113" t="s">
        <v>93</v>
      </c>
      <c r="D204" s="130" t="s">
        <v>17</v>
      </c>
      <c r="E204" s="144">
        <v>40335070</v>
      </c>
    </row>
    <row r="205" spans="1:7" ht="23.25">
      <c r="A205" s="81">
        <f>A204+1</f>
        <v>2</v>
      </c>
      <c r="B205" s="455"/>
      <c r="C205" s="114" t="s">
        <v>109</v>
      </c>
      <c r="D205" s="29" t="s">
        <v>17</v>
      </c>
      <c r="E205" s="144">
        <v>32275255</v>
      </c>
      <c r="F205" s="203"/>
    </row>
    <row r="206" spans="1:7" ht="23.25">
      <c r="A206" s="81">
        <v>3</v>
      </c>
      <c r="B206" s="455"/>
      <c r="C206" s="115" t="s">
        <v>110</v>
      </c>
      <c r="D206" s="131" t="s">
        <v>17</v>
      </c>
      <c r="E206" s="144">
        <f>E207+E208+E209</f>
        <v>32275255</v>
      </c>
      <c r="F206" s="203"/>
    </row>
    <row r="207" spans="1:7" ht="23.25">
      <c r="A207" s="81">
        <f t="shared" ref="A207:A219" si="4">A206+1</f>
        <v>4</v>
      </c>
      <c r="B207" s="455"/>
      <c r="C207" s="116" t="s">
        <v>94</v>
      </c>
      <c r="D207" s="131" t="s">
        <v>17</v>
      </c>
      <c r="E207" s="144">
        <v>4758284</v>
      </c>
      <c r="F207" s="203"/>
    </row>
    <row r="208" spans="1:7" ht="23.25">
      <c r="A208" s="81">
        <f>A207+1</f>
        <v>5</v>
      </c>
      <c r="B208" s="455"/>
      <c r="C208" s="117" t="s">
        <v>111</v>
      </c>
      <c r="D208" s="131" t="s">
        <v>17</v>
      </c>
      <c r="E208" s="144">
        <v>5565156</v>
      </c>
      <c r="F208" s="203"/>
    </row>
    <row r="209" spans="1:6" ht="23.25">
      <c r="A209" s="81">
        <f>A208+1</f>
        <v>6</v>
      </c>
      <c r="B209" s="455"/>
      <c r="C209" s="118" t="s">
        <v>112</v>
      </c>
      <c r="D209" s="29" t="s">
        <v>17</v>
      </c>
      <c r="E209" s="144">
        <v>21951815</v>
      </c>
      <c r="F209" s="203"/>
    </row>
    <row r="210" spans="1:6" ht="23.25">
      <c r="A210" s="82">
        <f t="shared" si="4"/>
        <v>7</v>
      </c>
      <c r="B210" s="455"/>
      <c r="C210" s="115" t="s">
        <v>113</v>
      </c>
      <c r="D210" s="29" t="s">
        <v>17</v>
      </c>
      <c r="E210" s="144">
        <f>E211+E212+E213+E214+E215+E216+E217+E218</f>
        <v>32275255</v>
      </c>
      <c r="F210" s="203"/>
    </row>
    <row r="211" spans="1:6" ht="23.25">
      <c r="A211" s="82">
        <f t="shared" si="4"/>
        <v>8</v>
      </c>
      <c r="B211" s="455"/>
      <c r="C211" s="117" t="s">
        <v>114</v>
      </c>
      <c r="D211" s="29" t="s">
        <v>17</v>
      </c>
      <c r="E211" s="144">
        <v>2330658</v>
      </c>
    </row>
    <row r="212" spans="1:6" ht="23.25">
      <c r="A212" s="82">
        <f t="shared" si="4"/>
        <v>9</v>
      </c>
      <c r="B212" s="455"/>
      <c r="C212" s="28" t="s">
        <v>115</v>
      </c>
      <c r="D212" s="132" t="s">
        <v>17</v>
      </c>
      <c r="E212" s="144">
        <v>13104852</v>
      </c>
    </row>
    <row r="213" spans="1:6" ht="23.25">
      <c r="A213" s="82">
        <f t="shared" si="4"/>
        <v>10</v>
      </c>
      <c r="B213" s="455"/>
      <c r="C213" s="28" t="s">
        <v>116</v>
      </c>
      <c r="D213" s="132" t="s">
        <v>17</v>
      </c>
      <c r="E213" s="144">
        <v>7021370</v>
      </c>
    </row>
    <row r="214" spans="1:6" ht="23.25">
      <c r="A214" s="82">
        <f t="shared" si="4"/>
        <v>11</v>
      </c>
      <c r="B214" s="455"/>
      <c r="C214" s="28" t="s">
        <v>117</v>
      </c>
      <c r="D214" s="132" t="s">
        <v>17</v>
      </c>
      <c r="E214" s="144">
        <v>793729</v>
      </c>
    </row>
    <row r="215" spans="1:6" ht="23.25">
      <c r="A215" s="82">
        <f t="shared" si="4"/>
        <v>12</v>
      </c>
      <c r="B215" s="455"/>
      <c r="C215" s="28" t="s">
        <v>118</v>
      </c>
      <c r="D215" s="132" t="s">
        <v>17</v>
      </c>
      <c r="E215" s="144">
        <v>0</v>
      </c>
    </row>
    <row r="216" spans="1:6" ht="23.25">
      <c r="A216" s="82">
        <f t="shared" si="4"/>
        <v>13</v>
      </c>
      <c r="B216" s="455"/>
      <c r="C216" s="28" t="s">
        <v>119</v>
      </c>
      <c r="D216" s="132" t="s">
        <v>17</v>
      </c>
      <c r="E216" s="144">
        <v>2340709</v>
      </c>
    </row>
    <row r="217" spans="1:6" ht="23.25">
      <c r="A217" s="82">
        <f t="shared" si="4"/>
        <v>14</v>
      </c>
      <c r="B217" s="455"/>
      <c r="C217" s="28" t="s">
        <v>120</v>
      </c>
      <c r="D217" s="132" t="s">
        <v>17</v>
      </c>
      <c r="E217" s="144">
        <v>11525</v>
      </c>
    </row>
    <row r="218" spans="1:6" ht="23.25">
      <c r="A218" s="82">
        <f t="shared" si="4"/>
        <v>15</v>
      </c>
      <c r="B218" s="455"/>
      <c r="C218" s="119" t="s">
        <v>121</v>
      </c>
      <c r="D218" s="132" t="s">
        <v>17</v>
      </c>
      <c r="E218" s="144">
        <v>6672412</v>
      </c>
    </row>
    <row r="219" spans="1:6" ht="24" thickBot="1">
      <c r="A219" s="82">
        <f t="shared" si="4"/>
        <v>16</v>
      </c>
      <c r="B219" s="456"/>
      <c r="C219" s="120" t="s">
        <v>95</v>
      </c>
      <c r="D219" s="133" t="s">
        <v>17</v>
      </c>
      <c r="E219" s="144">
        <v>478456</v>
      </c>
    </row>
    <row r="220" spans="1:6" ht="24" thickTop="1">
      <c r="A220" s="45">
        <v>1</v>
      </c>
      <c r="B220" s="467" t="s">
        <v>77</v>
      </c>
      <c r="C220" s="96" t="s">
        <v>93</v>
      </c>
      <c r="D220" s="83" t="s">
        <v>17</v>
      </c>
      <c r="E220" s="146">
        <v>22845922</v>
      </c>
    </row>
    <row r="221" spans="1:6" ht="23.25">
      <c r="A221" s="45">
        <f>A220+1</f>
        <v>2</v>
      </c>
      <c r="B221" s="468"/>
      <c r="C221" s="97" t="s">
        <v>109</v>
      </c>
      <c r="D221" s="84" t="s">
        <v>17</v>
      </c>
      <c r="E221" s="146">
        <v>14463639</v>
      </c>
      <c r="F221" s="203"/>
    </row>
    <row r="222" spans="1:6" ht="23.25">
      <c r="A222" s="45">
        <v>3</v>
      </c>
      <c r="B222" s="468"/>
      <c r="C222" s="98" t="s">
        <v>110</v>
      </c>
      <c r="D222" s="85" t="s">
        <v>17</v>
      </c>
      <c r="E222" s="146">
        <f>E223+E224+E225</f>
        <v>14463639</v>
      </c>
      <c r="F222" s="203"/>
    </row>
    <row r="223" spans="1:6" ht="23.25">
      <c r="A223" s="45">
        <f t="shared" ref="A223:A233" si="5">A222+1</f>
        <v>4</v>
      </c>
      <c r="B223" s="468"/>
      <c r="C223" s="99" t="s">
        <v>94</v>
      </c>
      <c r="D223" s="85" t="s">
        <v>17</v>
      </c>
      <c r="E223" s="146">
        <v>2725650</v>
      </c>
      <c r="F223" s="203"/>
    </row>
    <row r="224" spans="1:6" ht="24" customHeight="1">
      <c r="A224" s="45">
        <f>A223+1</f>
        <v>5</v>
      </c>
      <c r="B224" s="468"/>
      <c r="C224" s="100" t="s">
        <v>111</v>
      </c>
      <c r="D224" s="85" t="s">
        <v>17</v>
      </c>
      <c r="E224" s="146">
        <v>2859715</v>
      </c>
      <c r="F224" s="203"/>
    </row>
    <row r="225" spans="1:6" ht="23.25">
      <c r="A225" s="45">
        <f>A224+1</f>
        <v>6</v>
      </c>
      <c r="B225" s="468"/>
      <c r="C225" s="101" t="s">
        <v>112</v>
      </c>
      <c r="D225" s="84" t="s">
        <v>17</v>
      </c>
      <c r="E225" s="146">
        <v>8878274</v>
      </c>
      <c r="F225" s="203"/>
    </row>
    <row r="226" spans="1:6" ht="23.25">
      <c r="A226" s="46">
        <f t="shared" si="5"/>
        <v>7</v>
      </c>
      <c r="B226" s="468"/>
      <c r="C226" s="98" t="s">
        <v>113</v>
      </c>
      <c r="D226" s="84" t="s">
        <v>17</v>
      </c>
      <c r="E226" s="146">
        <f>E234+E233+E232+E231+E230+E229+E228+E227</f>
        <v>14463639</v>
      </c>
      <c r="F226" s="203"/>
    </row>
    <row r="227" spans="1:6" ht="23.25">
      <c r="A227" s="46">
        <f t="shared" si="5"/>
        <v>8</v>
      </c>
      <c r="B227" s="468"/>
      <c r="C227" s="100" t="s">
        <v>114</v>
      </c>
      <c r="D227" s="84" t="s">
        <v>17</v>
      </c>
      <c r="E227" s="146">
        <v>1547779</v>
      </c>
    </row>
    <row r="228" spans="1:6" ht="23.25">
      <c r="A228" s="46">
        <f t="shared" si="5"/>
        <v>9</v>
      </c>
      <c r="B228" s="468"/>
      <c r="C228" s="102" t="s">
        <v>115</v>
      </c>
      <c r="D228" s="86" t="s">
        <v>17</v>
      </c>
      <c r="E228" s="146">
        <v>6859650</v>
      </c>
    </row>
    <row r="229" spans="1:6" ht="23.25">
      <c r="A229" s="46">
        <f t="shared" si="5"/>
        <v>10</v>
      </c>
      <c r="B229" s="468"/>
      <c r="C229" s="102" t="s">
        <v>116</v>
      </c>
      <c r="D229" s="86" t="s">
        <v>17</v>
      </c>
      <c r="E229" s="146">
        <v>5725718</v>
      </c>
    </row>
    <row r="230" spans="1:6" ht="23.25">
      <c r="A230" s="46">
        <f t="shared" si="5"/>
        <v>11</v>
      </c>
      <c r="B230" s="468"/>
      <c r="C230" s="102" t="s">
        <v>117</v>
      </c>
      <c r="D230" s="86" t="s">
        <v>17</v>
      </c>
      <c r="E230" s="146">
        <v>0</v>
      </c>
    </row>
    <row r="231" spans="1:6" ht="23.25">
      <c r="A231" s="46">
        <f t="shared" si="5"/>
        <v>12</v>
      </c>
      <c r="B231" s="468"/>
      <c r="C231" s="102" t="s">
        <v>118</v>
      </c>
      <c r="D231" s="86" t="s">
        <v>17</v>
      </c>
      <c r="E231" s="146">
        <v>0</v>
      </c>
    </row>
    <row r="232" spans="1:6" ht="23.25">
      <c r="A232" s="46">
        <f t="shared" si="5"/>
        <v>13</v>
      </c>
      <c r="B232" s="468"/>
      <c r="C232" s="102" t="s">
        <v>119</v>
      </c>
      <c r="D232" s="86" t="s">
        <v>17</v>
      </c>
      <c r="E232" s="146">
        <v>98425</v>
      </c>
    </row>
    <row r="233" spans="1:6" ht="23.25">
      <c r="A233" s="46">
        <f t="shared" si="5"/>
        <v>14</v>
      </c>
      <c r="B233" s="468"/>
      <c r="C233" s="102" t="s">
        <v>120</v>
      </c>
      <c r="D233" s="86" t="s">
        <v>17</v>
      </c>
      <c r="E233" s="146">
        <v>14460</v>
      </c>
    </row>
    <row r="234" spans="1:6" ht="23.25">
      <c r="A234" s="46">
        <f>A233+1</f>
        <v>15</v>
      </c>
      <c r="B234" s="468"/>
      <c r="C234" s="102" t="s">
        <v>129</v>
      </c>
      <c r="D234" s="86" t="s">
        <v>17</v>
      </c>
      <c r="E234" s="146">
        <v>217607</v>
      </c>
      <c r="F234" s="350"/>
    </row>
    <row r="235" spans="1:6" ht="24" thickBot="1">
      <c r="A235" s="46">
        <f>A234+1</f>
        <v>16</v>
      </c>
      <c r="B235" s="469"/>
      <c r="C235" s="103" t="s">
        <v>95</v>
      </c>
      <c r="D235" s="87" t="s">
        <v>17</v>
      </c>
      <c r="E235" s="146">
        <v>0</v>
      </c>
    </row>
    <row r="236" spans="1:6" ht="24" customHeight="1" thickTop="1">
      <c r="A236" s="330">
        <v>1</v>
      </c>
      <c r="B236" s="437" t="s">
        <v>78</v>
      </c>
      <c r="C236" s="331" t="s">
        <v>93</v>
      </c>
      <c r="D236" s="332" t="s">
        <v>17</v>
      </c>
      <c r="E236" s="346">
        <v>43431828</v>
      </c>
    </row>
    <row r="237" spans="1:6" ht="23.25" customHeight="1">
      <c r="A237" s="330">
        <f>A236+1</f>
        <v>2</v>
      </c>
      <c r="B237" s="438"/>
      <c r="C237" s="333" t="s">
        <v>109</v>
      </c>
      <c r="D237" s="334" t="s">
        <v>17</v>
      </c>
      <c r="E237" s="346">
        <v>33352932</v>
      </c>
      <c r="F237" s="203"/>
    </row>
    <row r="238" spans="1:6" ht="23.25" customHeight="1">
      <c r="A238" s="330">
        <v>3</v>
      </c>
      <c r="B238" s="438"/>
      <c r="C238" s="335" t="s">
        <v>110</v>
      </c>
      <c r="D238" s="336" t="s">
        <v>17</v>
      </c>
      <c r="E238" s="346">
        <f>E239+E240+E241</f>
        <v>33352932</v>
      </c>
      <c r="F238" s="203"/>
    </row>
    <row r="239" spans="1:6" ht="23.25" customHeight="1">
      <c r="A239" s="330">
        <f t="shared" ref="A239:A251" si="6">A238+1</f>
        <v>4</v>
      </c>
      <c r="B239" s="438"/>
      <c r="C239" s="337" t="s">
        <v>94</v>
      </c>
      <c r="D239" s="336" t="s">
        <v>17</v>
      </c>
      <c r="E239" s="346">
        <v>2823454</v>
      </c>
      <c r="F239" s="203"/>
    </row>
    <row r="240" spans="1:6" ht="22.5" customHeight="1">
      <c r="A240" s="330">
        <f>A239+1</f>
        <v>5</v>
      </c>
      <c r="B240" s="438"/>
      <c r="C240" s="338" t="s">
        <v>111</v>
      </c>
      <c r="D240" s="336" t="s">
        <v>17</v>
      </c>
      <c r="E240" s="346">
        <v>6417856</v>
      </c>
      <c r="F240" s="203"/>
    </row>
    <row r="241" spans="1:6" ht="23.25" customHeight="1">
      <c r="A241" s="330">
        <f>A240+1</f>
        <v>6</v>
      </c>
      <c r="B241" s="438"/>
      <c r="C241" s="339" t="s">
        <v>112</v>
      </c>
      <c r="D241" s="334" t="s">
        <v>17</v>
      </c>
      <c r="E241" s="346">
        <v>24111622</v>
      </c>
      <c r="F241" s="203"/>
    </row>
    <row r="242" spans="1:6" ht="23.25" customHeight="1">
      <c r="A242" s="340">
        <f t="shared" si="6"/>
        <v>7</v>
      </c>
      <c r="B242" s="438"/>
      <c r="C242" s="335" t="s">
        <v>113</v>
      </c>
      <c r="D242" s="334" t="s">
        <v>17</v>
      </c>
      <c r="E242" s="346">
        <f>E243+E244+E245+E246+E247+E248+E249+E250</f>
        <v>33352932</v>
      </c>
      <c r="F242" s="203"/>
    </row>
    <row r="243" spans="1:6" ht="23.25" customHeight="1">
      <c r="A243" s="340">
        <f t="shared" si="6"/>
        <v>8</v>
      </c>
      <c r="B243" s="438"/>
      <c r="C243" s="338" t="s">
        <v>114</v>
      </c>
      <c r="D243" s="334" t="s">
        <v>17</v>
      </c>
      <c r="E243" s="346">
        <v>1481079</v>
      </c>
    </row>
    <row r="244" spans="1:6" ht="23.25" customHeight="1">
      <c r="A244" s="340">
        <f t="shared" si="6"/>
        <v>9</v>
      </c>
      <c r="B244" s="438"/>
      <c r="C244" s="341" t="s">
        <v>115</v>
      </c>
      <c r="D244" s="342" t="s">
        <v>17</v>
      </c>
      <c r="E244" s="346">
        <v>8036975</v>
      </c>
    </row>
    <row r="245" spans="1:6" ht="23.25" customHeight="1">
      <c r="A245" s="340">
        <f t="shared" si="6"/>
        <v>10</v>
      </c>
      <c r="B245" s="438"/>
      <c r="C245" s="341" t="s">
        <v>116</v>
      </c>
      <c r="D245" s="342" t="s">
        <v>17</v>
      </c>
      <c r="E245" s="346">
        <v>6638409</v>
      </c>
      <c r="F245" s="203"/>
    </row>
    <row r="246" spans="1:6" ht="23.25" customHeight="1">
      <c r="A246" s="340">
        <f t="shared" si="6"/>
        <v>11</v>
      </c>
      <c r="B246" s="438"/>
      <c r="C246" s="341" t="s">
        <v>122</v>
      </c>
      <c r="D246" s="342" t="s">
        <v>17</v>
      </c>
      <c r="E246" s="346">
        <v>1781904</v>
      </c>
    </row>
    <row r="247" spans="1:6" ht="23.25" customHeight="1">
      <c r="A247" s="340">
        <f t="shared" si="6"/>
        <v>12</v>
      </c>
      <c r="B247" s="438"/>
      <c r="C247" s="341" t="s">
        <v>123</v>
      </c>
      <c r="D247" s="342" t="s">
        <v>17</v>
      </c>
      <c r="E247" s="346">
        <v>1112</v>
      </c>
    </row>
    <row r="248" spans="1:6" ht="23.25" customHeight="1">
      <c r="A248" s="340">
        <f t="shared" si="6"/>
        <v>13</v>
      </c>
      <c r="B248" s="438"/>
      <c r="C248" s="341" t="s">
        <v>119</v>
      </c>
      <c r="D248" s="342" t="s">
        <v>17</v>
      </c>
      <c r="E248" s="346">
        <v>269438</v>
      </c>
    </row>
    <row r="249" spans="1:6" ht="23.25" customHeight="1">
      <c r="A249" s="340">
        <f t="shared" si="6"/>
        <v>14</v>
      </c>
      <c r="B249" s="438"/>
      <c r="C249" s="341" t="s">
        <v>120</v>
      </c>
      <c r="D249" s="342" t="s">
        <v>17</v>
      </c>
      <c r="E249" s="346">
        <v>48367</v>
      </c>
    </row>
    <row r="250" spans="1:6" ht="23.25" customHeight="1">
      <c r="A250" s="340">
        <f t="shared" si="6"/>
        <v>15</v>
      </c>
      <c r="B250" s="438"/>
      <c r="C250" s="343" t="s">
        <v>121</v>
      </c>
      <c r="D250" s="342" t="s">
        <v>17</v>
      </c>
      <c r="E250" s="346">
        <v>15095648</v>
      </c>
    </row>
    <row r="251" spans="1:6" ht="24" customHeight="1" thickBot="1">
      <c r="A251" s="340">
        <f t="shared" si="6"/>
        <v>16</v>
      </c>
      <c r="B251" s="439"/>
      <c r="C251" s="344" t="s">
        <v>95</v>
      </c>
      <c r="D251" s="345" t="s">
        <v>17</v>
      </c>
      <c r="E251" s="346">
        <v>695396</v>
      </c>
    </row>
    <row r="252" spans="1:6" ht="24" customHeight="1" thickTop="1">
      <c r="A252" s="261">
        <v>1</v>
      </c>
      <c r="B252" s="440" t="s">
        <v>79</v>
      </c>
      <c r="C252" s="262" t="s">
        <v>93</v>
      </c>
      <c r="D252" s="263" t="s">
        <v>17</v>
      </c>
      <c r="E252" s="264">
        <v>23279894</v>
      </c>
    </row>
    <row r="253" spans="1:6" ht="23.25" customHeight="1">
      <c r="A253" s="261">
        <f>A252+1</f>
        <v>2</v>
      </c>
      <c r="B253" s="441"/>
      <c r="C253" s="265" t="s">
        <v>109</v>
      </c>
      <c r="D253" s="266" t="s">
        <v>17</v>
      </c>
      <c r="E253" s="264">
        <v>14504502</v>
      </c>
      <c r="F253" s="203"/>
    </row>
    <row r="254" spans="1:6" ht="23.25" customHeight="1">
      <c r="A254" s="261">
        <v>3</v>
      </c>
      <c r="B254" s="441"/>
      <c r="C254" s="267" t="s">
        <v>110</v>
      </c>
      <c r="D254" s="268" t="s">
        <v>17</v>
      </c>
      <c r="E254" s="264">
        <f>E255+E256+E257</f>
        <v>14504502</v>
      </c>
      <c r="F254" s="203"/>
    </row>
    <row r="255" spans="1:6" ht="23.25" customHeight="1">
      <c r="A255" s="261">
        <f t="shared" ref="A255:A267" si="7">A254+1</f>
        <v>4</v>
      </c>
      <c r="B255" s="441"/>
      <c r="C255" s="269" t="s">
        <v>94</v>
      </c>
      <c r="D255" s="268" t="s">
        <v>17</v>
      </c>
      <c r="E255" s="264">
        <v>3741525</v>
      </c>
      <c r="F255" s="203"/>
    </row>
    <row r="256" spans="1:6" ht="23.25" customHeight="1">
      <c r="A256" s="261">
        <f>A255+1</f>
        <v>5</v>
      </c>
      <c r="B256" s="441"/>
      <c r="C256" s="270" t="s">
        <v>111</v>
      </c>
      <c r="D256" s="268" t="s">
        <v>17</v>
      </c>
      <c r="E256" s="264">
        <v>3912411</v>
      </c>
      <c r="F256" s="203"/>
    </row>
    <row r="257" spans="1:6" ht="23.25" customHeight="1">
      <c r="A257" s="261">
        <f>A256+1</f>
        <v>6</v>
      </c>
      <c r="B257" s="441"/>
      <c r="C257" s="271" t="s">
        <v>112</v>
      </c>
      <c r="D257" s="266" t="s">
        <v>17</v>
      </c>
      <c r="E257" s="264">
        <v>6850566</v>
      </c>
      <c r="F257" s="203"/>
    </row>
    <row r="258" spans="1:6" ht="23.25" customHeight="1">
      <c r="A258" s="272">
        <f t="shared" si="7"/>
        <v>7</v>
      </c>
      <c r="B258" s="441"/>
      <c r="C258" s="267" t="s">
        <v>113</v>
      </c>
      <c r="D258" s="266" t="s">
        <v>17</v>
      </c>
      <c r="E258" s="264">
        <f>E259+E260+E261+E262+E263+E264+E265+E266</f>
        <v>14504502</v>
      </c>
      <c r="F258" s="203"/>
    </row>
    <row r="259" spans="1:6" ht="23.25" customHeight="1">
      <c r="A259" s="272">
        <f t="shared" si="7"/>
        <v>8</v>
      </c>
      <c r="B259" s="441"/>
      <c r="C259" s="270" t="s">
        <v>114</v>
      </c>
      <c r="D259" s="266" t="s">
        <v>17</v>
      </c>
      <c r="E259" s="264">
        <v>922184</v>
      </c>
    </row>
    <row r="260" spans="1:6" ht="23.25" customHeight="1">
      <c r="A260" s="272">
        <f t="shared" si="7"/>
        <v>9</v>
      </c>
      <c r="B260" s="441"/>
      <c r="C260" s="273" t="s">
        <v>115</v>
      </c>
      <c r="D260" s="274" t="s">
        <v>17</v>
      </c>
      <c r="E260" s="264">
        <v>5961308</v>
      </c>
    </row>
    <row r="261" spans="1:6" ht="23.25" customHeight="1">
      <c r="A261" s="272">
        <f t="shared" si="7"/>
        <v>10</v>
      </c>
      <c r="B261" s="441"/>
      <c r="C261" s="273" t="s">
        <v>116</v>
      </c>
      <c r="D261" s="274" t="s">
        <v>17</v>
      </c>
      <c r="E261" s="264">
        <v>3270888</v>
      </c>
    </row>
    <row r="262" spans="1:6" ht="23.25" customHeight="1">
      <c r="A262" s="272">
        <f t="shared" si="7"/>
        <v>11</v>
      </c>
      <c r="B262" s="441"/>
      <c r="C262" s="273" t="s">
        <v>117</v>
      </c>
      <c r="D262" s="274" t="s">
        <v>17</v>
      </c>
      <c r="E262" s="264">
        <v>1612083</v>
      </c>
    </row>
    <row r="263" spans="1:6" ht="23.25" customHeight="1">
      <c r="A263" s="272">
        <f t="shared" si="7"/>
        <v>12</v>
      </c>
      <c r="B263" s="441"/>
      <c r="C263" s="273" t="s">
        <v>118</v>
      </c>
      <c r="D263" s="274" t="s">
        <v>17</v>
      </c>
      <c r="E263" s="264">
        <v>0</v>
      </c>
    </row>
    <row r="264" spans="1:6" ht="23.25" customHeight="1">
      <c r="A264" s="272">
        <f t="shared" si="7"/>
        <v>13</v>
      </c>
      <c r="B264" s="441"/>
      <c r="C264" s="273" t="s">
        <v>119</v>
      </c>
      <c r="D264" s="274" t="s">
        <v>17</v>
      </c>
      <c r="E264" s="264">
        <v>190705</v>
      </c>
    </row>
    <row r="265" spans="1:6" ht="23.25" customHeight="1">
      <c r="A265" s="272">
        <f t="shared" si="7"/>
        <v>14</v>
      </c>
      <c r="B265" s="441"/>
      <c r="C265" s="273" t="s">
        <v>120</v>
      </c>
      <c r="D265" s="274" t="s">
        <v>17</v>
      </c>
      <c r="E265" s="264">
        <v>50816</v>
      </c>
    </row>
    <row r="266" spans="1:6" ht="23.25" customHeight="1">
      <c r="A266" s="272">
        <f t="shared" si="7"/>
        <v>15</v>
      </c>
      <c r="B266" s="441"/>
      <c r="C266" s="275" t="s">
        <v>121</v>
      </c>
      <c r="D266" s="274" t="s">
        <v>17</v>
      </c>
      <c r="E266" s="264">
        <v>2496518</v>
      </c>
    </row>
    <row r="267" spans="1:6" ht="24" customHeight="1" thickBot="1">
      <c r="A267" s="272">
        <f t="shared" si="7"/>
        <v>16</v>
      </c>
      <c r="B267" s="442"/>
      <c r="C267" s="276" t="s">
        <v>95</v>
      </c>
      <c r="D267" s="277" t="s">
        <v>17</v>
      </c>
      <c r="E267" s="264">
        <v>535306</v>
      </c>
    </row>
    <row r="268" spans="1:6" ht="24" thickTop="1">
      <c r="A268" s="88">
        <v>1</v>
      </c>
      <c r="B268" s="446" t="s">
        <v>80</v>
      </c>
      <c r="C268" s="104" t="s">
        <v>93</v>
      </c>
      <c r="D268" s="134" t="s">
        <v>17</v>
      </c>
      <c r="E268" s="147">
        <v>33188930</v>
      </c>
    </row>
    <row r="269" spans="1:6" ht="23.25">
      <c r="A269" s="88">
        <f>A268+1</f>
        <v>2</v>
      </c>
      <c r="B269" s="447"/>
      <c r="C269" s="105" t="s">
        <v>109</v>
      </c>
      <c r="D269" s="135" t="s">
        <v>17</v>
      </c>
      <c r="E269" s="147">
        <v>35787799</v>
      </c>
      <c r="F269" s="203"/>
    </row>
    <row r="270" spans="1:6" ht="23.25">
      <c r="A270" s="88">
        <v>3</v>
      </c>
      <c r="B270" s="447"/>
      <c r="C270" s="106" t="s">
        <v>110</v>
      </c>
      <c r="D270" s="136" t="s">
        <v>17</v>
      </c>
      <c r="E270" s="147">
        <f>E271+E272+E273</f>
        <v>35787799</v>
      </c>
      <c r="F270" s="203"/>
    </row>
    <row r="271" spans="1:6" ht="23.25">
      <c r="A271" s="88">
        <f t="shared" ref="A271:A283" si="8">A270+1</f>
        <v>4</v>
      </c>
      <c r="B271" s="447"/>
      <c r="C271" s="107" t="s">
        <v>94</v>
      </c>
      <c r="D271" s="136" t="s">
        <v>17</v>
      </c>
      <c r="E271" s="147">
        <v>30916988</v>
      </c>
      <c r="F271" s="203"/>
    </row>
    <row r="272" spans="1:6" ht="23.25">
      <c r="A272" s="88">
        <f>A271+1</f>
        <v>5</v>
      </c>
      <c r="B272" s="447"/>
      <c r="C272" s="108" t="s">
        <v>111</v>
      </c>
      <c r="D272" s="136" t="s">
        <v>17</v>
      </c>
      <c r="E272" s="147">
        <v>0</v>
      </c>
      <c r="F272" s="203"/>
    </row>
    <row r="273" spans="1:6" ht="23.25">
      <c r="A273" s="88">
        <f>A272+1</f>
        <v>6</v>
      </c>
      <c r="B273" s="447"/>
      <c r="C273" s="109" t="s">
        <v>112</v>
      </c>
      <c r="D273" s="135" t="s">
        <v>17</v>
      </c>
      <c r="E273" s="147">
        <v>4870811</v>
      </c>
      <c r="F273" s="203"/>
    </row>
    <row r="274" spans="1:6" ht="23.25">
      <c r="A274" s="89">
        <f t="shared" si="8"/>
        <v>7</v>
      </c>
      <c r="B274" s="447"/>
      <c r="C274" s="106" t="s">
        <v>113</v>
      </c>
      <c r="D274" s="135" t="s">
        <v>17</v>
      </c>
      <c r="E274" s="147">
        <f>E275+E276+E277+E278+E279+E280+E281+E282</f>
        <v>35787799</v>
      </c>
      <c r="F274" s="203"/>
    </row>
    <row r="275" spans="1:6" ht="23.25">
      <c r="A275" s="89">
        <f t="shared" si="8"/>
        <v>8</v>
      </c>
      <c r="B275" s="447"/>
      <c r="C275" s="108" t="s">
        <v>114</v>
      </c>
      <c r="D275" s="135" t="s">
        <v>17</v>
      </c>
      <c r="E275" s="147">
        <v>1384657</v>
      </c>
    </row>
    <row r="276" spans="1:6" ht="23.25">
      <c r="A276" s="89">
        <f t="shared" si="8"/>
        <v>9</v>
      </c>
      <c r="B276" s="447"/>
      <c r="C276" s="110" t="s">
        <v>115</v>
      </c>
      <c r="D276" s="137" t="s">
        <v>17</v>
      </c>
      <c r="E276" s="147">
        <v>13056835</v>
      </c>
    </row>
    <row r="277" spans="1:6" ht="23.25">
      <c r="A277" s="89">
        <f t="shared" si="8"/>
        <v>10</v>
      </c>
      <c r="B277" s="447"/>
      <c r="C277" s="110" t="s">
        <v>116</v>
      </c>
      <c r="D277" s="137" t="s">
        <v>17</v>
      </c>
      <c r="E277" s="147">
        <v>15155606</v>
      </c>
    </row>
    <row r="278" spans="1:6" ht="23.25">
      <c r="A278" s="89">
        <f t="shared" si="8"/>
        <v>11</v>
      </c>
      <c r="B278" s="447"/>
      <c r="C278" s="110" t="s">
        <v>117</v>
      </c>
      <c r="D278" s="137" t="s">
        <v>17</v>
      </c>
      <c r="E278" s="147">
        <v>162304</v>
      </c>
    </row>
    <row r="279" spans="1:6" ht="23.25">
      <c r="A279" s="89">
        <f t="shared" si="8"/>
        <v>12</v>
      </c>
      <c r="B279" s="447"/>
      <c r="C279" s="110" t="s">
        <v>118</v>
      </c>
      <c r="D279" s="137" t="s">
        <v>17</v>
      </c>
      <c r="E279" s="147">
        <v>79346</v>
      </c>
    </row>
    <row r="280" spans="1:6" ht="23.25">
      <c r="A280" s="89">
        <f t="shared" si="8"/>
        <v>13</v>
      </c>
      <c r="B280" s="447"/>
      <c r="C280" s="110" t="s">
        <v>119</v>
      </c>
      <c r="D280" s="137" t="s">
        <v>17</v>
      </c>
      <c r="E280" s="147">
        <v>254649</v>
      </c>
    </row>
    <row r="281" spans="1:6" ht="23.25">
      <c r="A281" s="89">
        <f t="shared" si="8"/>
        <v>14</v>
      </c>
      <c r="B281" s="447"/>
      <c r="C281" s="110" t="s">
        <v>120</v>
      </c>
      <c r="D281" s="137" t="s">
        <v>17</v>
      </c>
      <c r="E281" s="147">
        <v>744824</v>
      </c>
    </row>
    <row r="282" spans="1:6" ht="23.25">
      <c r="A282" s="89">
        <f t="shared" si="8"/>
        <v>15</v>
      </c>
      <c r="B282" s="447"/>
      <c r="C282" s="111" t="s">
        <v>121</v>
      </c>
      <c r="D282" s="137" t="s">
        <v>17</v>
      </c>
      <c r="E282" s="147">
        <v>4949578</v>
      </c>
    </row>
    <row r="283" spans="1:6" ht="24" thickBot="1">
      <c r="A283" s="89">
        <f t="shared" si="8"/>
        <v>16</v>
      </c>
      <c r="B283" s="448"/>
      <c r="C283" s="112" t="s">
        <v>95</v>
      </c>
      <c r="D283" s="138" t="s">
        <v>17</v>
      </c>
      <c r="E283" s="147">
        <v>1133053</v>
      </c>
    </row>
    <row r="284" spans="1:6" ht="24" thickTop="1">
      <c r="A284" s="261">
        <v>1</v>
      </c>
      <c r="B284" s="459" t="s">
        <v>81</v>
      </c>
      <c r="C284" s="262" t="s">
        <v>93</v>
      </c>
      <c r="D284" s="263" t="s">
        <v>17</v>
      </c>
      <c r="E284" s="264">
        <v>25799388</v>
      </c>
    </row>
    <row r="285" spans="1:6" ht="23.25">
      <c r="A285" s="261">
        <f>A284+1</f>
        <v>2</v>
      </c>
      <c r="B285" s="441"/>
      <c r="C285" s="265" t="s">
        <v>109</v>
      </c>
      <c r="D285" s="266" t="s">
        <v>17</v>
      </c>
      <c r="E285" s="264">
        <v>16639976</v>
      </c>
      <c r="F285" s="203"/>
    </row>
    <row r="286" spans="1:6" ht="23.25">
      <c r="A286" s="261">
        <v>3</v>
      </c>
      <c r="B286" s="441"/>
      <c r="C286" s="267" t="s">
        <v>110</v>
      </c>
      <c r="D286" s="268" t="s">
        <v>17</v>
      </c>
      <c r="E286" s="264">
        <f>E287+E288+E289</f>
        <v>16639976</v>
      </c>
      <c r="F286" s="203"/>
    </row>
    <row r="287" spans="1:6" ht="23.25">
      <c r="A287" s="261">
        <f t="shared" ref="A287:A299" si="9">A286+1</f>
        <v>4</v>
      </c>
      <c r="B287" s="441"/>
      <c r="C287" s="269" t="s">
        <v>94</v>
      </c>
      <c r="D287" s="268" t="s">
        <v>17</v>
      </c>
      <c r="E287" s="264">
        <v>3208428</v>
      </c>
      <c r="F287" s="203"/>
    </row>
    <row r="288" spans="1:6" ht="23.25">
      <c r="A288" s="261">
        <f>A287+1</f>
        <v>5</v>
      </c>
      <c r="B288" s="441"/>
      <c r="C288" s="270" t="s">
        <v>111</v>
      </c>
      <c r="D288" s="268" t="s">
        <v>17</v>
      </c>
      <c r="E288" s="264">
        <v>1190818</v>
      </c>
      <c r="F288" s="203"/>
    </row>
    <row r="289" spans="1:6" ht="23.25">
      <c r="A289" s="261">
        <f>A288+1</f>
        <v>6</v>
      </c>
      <c r="B289" s="441"/>
      <c r="C289" s="271" t="s">
        <v>112</v>
      </c>
      <c r="D289" s="266" t="s">
        <v>17</v>
      </c>
      <c r="E289" s="264">
        <v>12240730</v>
      </c>
      <c r="F289" s="203"/>
    </row>
    <row r="290" spans="1:6" ht="23.25">
      <c r="A290" s="272">
        <f t="shared" si="9"/>
        <v>7</v>
      </c>
      <c r="B290" s="441"/>
      <c r="C290" s="267" t="s">
        <v>113</v>
      </c>
      <c r="D290" s="266" t="s">
        <v>17</v>
      </c>
      <c r="E290" s="264">
        <f>E291+E292+E293+E294+E295+E296+E297+E298</f>
        <v>16639976</v>
      </c>
      <c r="F290" s="203"/>
    </row>
    <row r="291" spans="1:6" ht="23.25">
      <c r="A291" s="272">
        <f t="shared" si="9"/>
        <v>8</v>
      </c>
      <c r="B291" s="441"/>
      <c r="C291" s="270" t="s">
        <v>114</v>
      </c>
      <c r="D291" s="266" t="s">
        <v>17</v>
      </c>
      <c r="E291" s="264">
        <v>1290940</v>
      </c>
    </row>
    <row r="292" spans="1:6" ht="23.25">
      <c r="A292" s="272">
        <f t="shared" si="9"/>
        <v>9</v>
      </c>
      <c r="B292" s="441"/>
      <c r="C292" s="273" t="s">
        <v>115</v>
      </c>
      <c r="D292" s="274" t="s">
        <v>17</v>
      </c>
      <c r="E292" s="264">
        <v>6410343</v>
      </c>
    </row>
    <row r="293" spans="1:6" ht="23.25">
      <c r="A293" s="272">
        <f t="shared" si="9"/>
        <v>10</v>
      </c>
      <c r="B293" s="441"/>
      <c r="C293" s="273" t="s">
        <v>116</v>
      </c>
      <c r="D293" s="274" t="s">
        <v>17</v>
      </c>
      <c r="E293" s="264">
        <v>7806524</v>
      </c>
    </row>
    <row r="294" spans="1:6" ht="23.25">
      <c r="A294" s="272">
        <f t="shared" si="9"/>
        <v>11</v>
      </c>
      <c r="B294" s="441"/>
      <c r="C294" s="273" t="s">
        <v>117</v>
      </c>
      <c r="D294" s="274" t="s">
        <v>17</v>
      </c>
      <c r="E294" s="264">
        <v>1127225</v>
      </c>
    </row>
    <row r="295" spans="1:6" ht="23.25">
      <c r="A295" s="272">
        <f t="shared" si="9"/>
        <v>12</v>
      </c>
      <c r="B295" s="441"/>
      <c r="C295" s="273" t="s">
        <v>118</v>
      </c>
      <c r="D295" s="274" t="s">
        <v>17</v>
      </c>
      <c r="E295" s="264">
        <v>0</v>
      </c>
    </row>
    <row r="296" spans="1:6" ht="23.25">
      <c r="A296" s="272">
        <f t="shared" si="9"/>
        <v>13</v>
      </c>
      <c r="B296" s="441"/>
      <c r="C296" s="273" t="s">
        <v>119</v>
      </c>
      <c r="D296" s="274" t="s">
        <v>17</v>
      </c>
      <c r="E296" s="264">
        <v>0</v>
      </c>
    </row>
    <row r="297" spans="1:6" ht="23.25">
      <c r="A297" s="272">
        <f t="shared" si="9"/>
        <v>14</v>
      </c>
      <c r="B297" s="441"/>
      <c r="C297" s="273" t="s">
        <v>120</v>
      </c>
      <c r="D297" s="274" t="s">
        <v>17</v>
      </c>
      <c r="E297" s="264">
        <v>4944</v>
      </c>
    </row>
    <row r="298" spans="1:6" ht="23.25">
      <c r="A298" s="272">
        <f t="shared" si="9"/>
        <v>15</v>
      </c>
      <c r="B298" s="441"/>
      <c r="C298" s="275" t="s">
        <v>121</v>
      </c>
      <c r="D298" s="274" t="s">
        <v>17</v>
      </c>
      <c r="E298" s="264">
        <v>0</v>
      </c>
    </row>
    <row r="299" spans="1:6" ht="24" thickBot="1">
      <c r="A299" s="272">
        <f t="shared" si="9"/>
        <v>16</v>
      </c>
      <c r="B299" s="442"/>
      <c r="C299" s="276" t="s">
        <v>95</v>
      </c>
      <c r="D299" s="277" t="s">
        <v>17</v>
      </c>
      <c r="E299" s="264">
        <v>47953</v>
      </c>
    </row>
    <row r="300" spans="1:6" ht="24" thickTop="1">
      <c r="A300" s="207">
        <v>1</v>
      </c>
      <c r="B300" s="460" t="s">
        <v>82</v>
      </c>
      <c r="C300" s="208" t="s">
        <v>93</v>
      </c>
      <c r="D300" s="209" t="s">
        <v>17</v>
      </c>
      <c r="E300" s="210">
        <v>31662772</v>
      </c>
    </row>
    <row r="301" spans="1:6" ht="23.25">
      <c r="A301" s="207">
        <f>A300+1</f>
        <v>2</v>
      </c>
      <c r="B301" s="461"/>
      <c r="C301" s="211" t="s">
        <v>109</v>
      </c>
      <c r="D301" s="212" t="s">
        <v>17</v>
      </c>
      <c r="E301" s="210">
        <v>69064987</v>
      </c>
      <c r="F301" s="203"/>
    </row>
    <row r="302" spans="1:6" ht="23.25">
      <c r="A302" s="207">
        <v>3</v>
      </c>
      <c r="B302" s="461"/>
      <c r="C302" s="213" t="s">
        <v>110</v>
      </c>
      <c r="D302" s="214" t="s">
        <v>17</v>
      </c>
      <c r="E302" s="210">
        <f>E303+E304+E305</f>
        <v>69064987</v>
      </c>
      <c r="F302" s="203"/>
    </row>
    <row r="303" spans="1:6" ht="23.25">
      <c r="A303" s="207">
        <f t="shared" ref="A303:A331" si="10">A302+1</f>
        <v>4</v>
      </c>
      <c r="B303" s="461"/>
      <c r="C303" s="215" t="s">
        <v>94</v>
      </c>
      <c r="D303" s="214" t="s">
        <v>17</v>
      </c>
      <c r="E303" s="210">
        <v>0</v>
      </c>
      <c r="F303" s="203"/>
    </row>
    <row r="304" spans="1:6" ht="23.25">
      <c r="A304" s="207">
        <f t="shared" si="10"/>
        <v>5</v>
      </c>
      <c r="B304" s="461"/>
      <c r="C304" s="216" t="s">
        <v>111</v>
      </c>
      <c r="D304" s="214" t="s">
        <v>17</v>
      </c>
      <c r="E304" s="210">
        <v>22324</v>
      </c>
      <c r="F304" s="203"/>
    </row>
    <row r="305" spans="1:6" ht="23.25">
      <c r="A305" s="207">
        <f t="shared" si="10"/>
        <v>6</v>
      </c>
      <c r="B305" s="461"/>
      <c r="C305" s="217" t="s">
        <v>112</v>
      </c>
      <c r="D305" s="212" t="s">
        <v>17</v>
      </c>
      <c r="E305" s="210">
        <v>69042663</v>
      </c>
      <c r="F305" s="203"/>
    </row>
    <row r="306" spans="1:6" ht="23.25">
      <c r="A306" s="218">
        <f t="shared" si="10"/>
        <v>7</v>
      </c>
      <c r="B306" s="461"/>
      <c r="C306" s="213" t="s">
        <v>113</v>
      </c>
      <c r="D306" s="212" t="s">
        <v>17</v>
      </c>
      <c r="E306" s="210">
        <f>E307+E308+E309+E310+E311+E312+E313+E314</f>
        <v>69064987</v>
      </c>
      <c r="F306" s="203"/>
    </row>
    <row r="307" spans="1:6" ht="23.25">
      <c r="A307" s="218">
        <f t="shared" si="10"/>
        <v>8</v>
      </c>
      <c r="B307" s="461"/>
      <c r="C307" s="216" t="s">
        <v>114</v>
      </c>
      <c r="D307" s="212" t="s">
        <v>17</v>
      </c>
      <c r="E307" s="210">
        <v>952787</v>
      </c>
      <c r="F307" s="203"/>
    </row>
    <row r="308" spans="1:6" ht="23.25">
      <c r="A308" s="218">
        <f t="shared" si="10"/>
        <v>9</v>
      </c>
      <c r="B308" s="461"/>
      <c r="C308" s="219" t="s">
        <v>115</v>
      </c>
      <c r="D308" s="220" t="s">
        <v>17</v>
      </c>
      <c r="E308" s="210">
        <v>56660803</v>
      </c>
    </row>
    <row r="309" spans="1:6" ht="23.25">
      <c r="A309" s="218">
        <f t="shared" si="10"/>
        <v>10</v>
      </c>
      <c r="B309" s="461"/>
      <c r="C309" s="219" t="s">
        <v>116</v>
      </c>
      <c r="D309" s="220" t="s">
        <v>17</v>
      </c>
      <c r="E309" s="210">
        <v>7460251</v>
      </c>
    </row>
    <row r="310" spans="1:6" ht="23.25">
      <c r="A310" s="218">
        <f t="shared" si="10"/>
        <v>11</v>
      </c>
      <c r="B310" s="461"/>
      <c r="C310" s="219" t="s">
        <v>117</v>
      </c>
      <c r="D310" s="220" t="s">
        <v>17</v>
      </c>
      <c r="E310" s="210">
        <v>27692</v>
      </c>
    </row>
    <row r="311" spans="1:6" ht="23.25">
      <c r="A311" s="218">
        <f t="shared" si="10"/>
        <v>12</v>
      </c>
      <c r="B311" s="461"/>
      <c r="C311" s="219" t="s">
        <v>118</v>
      </c>
      <c r="D311" s="220" t="s">
        <v>17</v>
      </c>
      <c r="E311" s="210">
        <v>0</v>
      </c>
    </row>
    <row r="312" spans="1:6" ht="23.25">
      <c r="A312" s="218">
        <f t="shared" si="10"/>
        <v>13</v>
      </c>
      <c r="B312" s="461"/>
      <c r="C312" s="219" t="s">
        <v>119</v>
      </c>
      <c r="D312" s="220" t="s">
        <v>17</v>
      </c>
      <c r="E312" s="210">
        <v>3954748</v>
      </c>
    </row>
    <row r="313" spans="1:6" ht="23.25">
      <c r="A313" s="218">
        <f t="shared" si="10"/>
        <v>14</v>
      </c>
      <c r="B313" s="461"/>
      <c r="C313" s="219" t="s">
        <v>120</v>
      </c>
      <c r="D313" s="220" t="s">
        <v>17</v>
      </c>
      <c r="E313" s="210">
        <v>626</v>
      </c>
    </row>
    <row r="314" spans="1:6" ht="23.25">
      <c r="A314" s="218">
        <f t="shared" si="10"/>
        <v>15</v>
      </c>
      <c r="B314" s="461"/>
      <c r="C314" s="219" t="s">
        <v>130</v>
      </c>
      <c r="D314" s="220" t="s">
        <v>17</v>
      </c>
      <c r="E314" s="210">
        <v>8080</v>
      </c>
    </row>
    <row r="315" spans="1:6" ht="24" thickBot="1">
      <c r="A315" s="218">
        <f>A314+1</f>
        <v>16</v>
      </c>
      <c r="B315" s="462"/>
      <c r="C315" s="221" t="s">
        <v>95</v>
      </c>
      <c r="D315" s="222" t="s">
        <v>17</v>
      </c>
      <c r="E315" s="210">
        <v>1426</v>
      </c>
    </row>
    <row r="316" spans="1:6" ht="24" thickTop="1">
      <c r="A316" s="313">
        <v>1</v>
      </c>
      <c r="B316" s="464" t="s">
        <v>83</v>
      </c>
      <c r="C316" s="314" t="s">
        <v>93</v>
      </c>
      <c r="D316" s="315" t="s">
        <v>17</v>
      </c>
      <c r="E316" s="316">
        <v>2045829</v>
      </c>
    </row>
    <row r="317" spans="1:6" ht="23.25">
      <c r="A317" s="313">
        <f>A316+1</f>
        <v>2</v>
      </c>
      <c r="B317" s="465"/>
      <c r="C317" s="317" t="s">
        <v>109</v>
      </c>
      <c r="D317" s="318" t="s">
        <v>17</v>
      </c>
      <c r="E317" s="316">
        <v>4914412</v>
      </c>
      <c r="F317" s="203"/>
    </row>
    <row r="318" spans="1:6" ht="23.25">
      <c r="A318" s="313">
        <v>3</v>
      </c>
      <c r="B318" s="465"/>
      <c r="C318" s="319" t="s">
        <v>110</v>
      </c>
      <c r="D318" s="320" t="s">
        <v>17</v>
      </c>
      <c r="E318" s="316">
        <f>E319+E320+E321</f>
        <v>4914412</v>
      </c>
      <c r="F318" s="203"/>
    </row>
    <row r="319" spans="1:6" ht="23.25">
      <c r="A319" s="313">
        <f t="shared" si="10"/>
        <v>4</v>
      </c>
      <c r="B319" s="465"/>
      <c r="C319" s="321" t="s">
        <v>94</v>
      </c>
      <c r="D319" s="320" t="s">
        <v>17</v>
      </c>
      <c r="E319" s="316">
        <v>0</v>
      </c>
      <c r="F319" s="203"/>
    </row>
    <row r="320" spans="1:6" ht="23.25">
      <c r="A320" s="313">
        <f t="shared" si="10"/>
        <v>5</v>
      </c>
      <c r="B320" s="465"/>
      <c r="C320" s="322" t="s">
        <v>111</v>
      </c>
      <c r="D320" s="320" t="s">
        <v>17</v>
      </c>
      <c r="E320" s="316">
        <v>4914412</v>
      </c>
      <c r="F320" s="203"/>
    </row>
    <row r="321" spans="1:6" ht="23.25">
      <c r="A321" s="313">
        <f t="shared" si="10"/>
        <v>6</v>
      </c>
      <c r="B321" s="465"/>
      <c r="C321" s="323" t="s">
        <v>112</v>
      </c>
      <c r="D321" s="318" t="s">
        <v>17</v>
      </c>
      <c r="E321" s="316">
        <v>0</v>
      </c>
      <c r="F321" s="203"/>
    </row>
    <row r="322" spans="1:6" ht="23.25">
      <c r="A322" s="324">
        <f t="shared" si="10"/>
        <v>7</v>
      </c>
      <c r="B322" s="465"/>
      <c r="C322" s="319" t="s">
        <v>113</v>
      </c>
      <c r="D322" s="318" t="s">
        <v>17</v>
      </c>
      <c r="E322" s="316">
        <f>E323+E324+E325+E326+E327+E328+E329+E330</f>
        <v>4914412</v>
      </c>
      <c r="F322" s="203"/>
    </row>
    <row r="323" spans="1:6" ht="23.25">
      <c r="A323" s="324">
        <f t="shared" si="10"/>
        <v>8</v>
      </c>
      <c r="B323" s="465"/>
      <c r="C323" s="322" t="s">
        <v>114</v>
      </c>
      <c r="D323" s="318" t="s">
        <v>17</v>
      </c>
      <c r="E323" s="316">
        <v>0</v>
      </c>
    </row>
    <row r="324" spans="1:6" ht="23.25">
      <c r="A324" s="324">
        <f t="shared" si="10"/>
        <v>9</v>
      </c>
      <c r="B324" s="465"/>
      <c r="C324" s="325" t="s">
        <v>115</v>
      </c>
      <c r="D324" s="326" t="s">
        <v>17</v>
      </c>
      <c r="E324" s="316">
        <v>2183886</v>
      </c>
    </row>
    <row r="325" spans="1:6" ht="23.25">
      <c r="A325" s="324">
        <f t="shared" si="10"/>
        <v>10</v>
      </c>
      <c r="B325" s="465"/>
      <c r="C325" s="325" t="s">
        <v>116</v>
      </c>
      <c r="D325" s="326" t="s">
        <v>17</v>
      </c>
      <c r="E325" s="316">
        <v>355006</v>
      </c>
    </row>
    <row r="326" spans="1:6" ht="23.25">
      <c r="A326" s="324">
        <f t="shared" si="10"/>
        <v>11</v>
      </c>
      <c r="B326" s="465"/>
      <c r="C326" s="325" t="s">
        <v>117</v>
      </c>
      <c r="D326" s="326" t="s">
        <v>17</v>
      </c>
      <c r="E326" s="316">
        <v>0</v>
      </c>
    </row>
    <row r="327" spans="1:6" ht="23.25">
      <c r="A327" s="324">
        <f t="shared" si="10"/>
        <v>12</v>
      </c>
      <c r="B327" s="465"/>
      <c r="C327" s="325" t="s">
        <v>118</v>
      </c>
      <c r="D327" s="326" t="s">
        <v>17</v>
      </c>
      <c r="E327" s="316">
        <v>1696024</v>
      </c>
    </row>
    <row r="328" spans="1:6" ht="23.25">
      <c r="A328" s="324">
        <f t="shared" si="10"/>
        <v>13</v>
      </c>
      <c r="B328" s="465"/>
      <c r="C328" s="325" t="s">
        <v>119</v>
      </c>
      <c r="D328" s="326" t="s">
        <v>17</v>
      </c>
      <c r="E328" s="316">
        <v>403723</v>
      </c>
    </row>
    <row r="329" spans="1:6" ht="23.25">
      <c r="A329" s="324">
        <f t="shared" si="10"/>
        <v>14</v>
      </c>
      <c r="B329" s="465"/>
      <c r="C329" s="325" t="s">
        <v>120</v>
      </c>
      <c r="D329" s="326" t="s">
        <v>17</v>
      </c>
      <c r="E329" s="316">
        <v>0</v>
      </c>
    </row>
    <row r="330" spans="1:6" ht="23.25">
      <c r="A330" s="324">
        <f t="shared" si="10"/>
        <v>15</v>
      </c>
      <c r="B330" s="465"/>
      <c r="C330" s="327" t="s">
        <v>121</v>
      </c>
      <c r="D330" s="326" t="s">
        <v>17</v>
      </c>
      <c r="E330" s="316">
        <v>275773</v>
      </c>
    </row>
    <row r="331" spans="1:6" ht="24" thickBot="1">
      <c r="A331" s="324">
        <f t="shared" si="10"/>
        <v>16</v>
      </c>
      <c r="B331" s="466"/>
      <c r="C331" s="328" t="s">
        <v>95</v>
      </c>
      <c r="D331" s="329" t="s">
        <v>17</v>
      </c>
      <c r="E331" s="316">
        <v>0</v>
      </c>
    </row>
    <row r="332" spans="1:6" ht="24" thickTop="1">
      <c r="A332" s="90">
        <v>1</v>
      </c>
      <c r="B332" s="451" t="s">
        <v>84</v>
      </c>
      <c r="C332" s="121" t="s">
        <v>93</v>
      </c>
      <c r="D332" s="139" t="s">
        <v>17</v>
      </c>
      <c r="E332" s="148">
        <v>2762323</v>
      </c>
    </row>
    <row r="333" spans="1:6" ht="23.25">
      <c r="A333" s="90">
        <f>A332+1</f>
        <v>2</v>
      </c>
      <c r="B333" s="452"/>
      <c r="C333" s="122" t="s">
        <v>109</v>
      </c>
      <c r="D333" s="140" t="s">
        <v>17</v>
      </c>
      <c r="E333" s="148">
        <v>2762234</v>
      </c>
      <c r="F333" s="203"/>
    </row>
    <row r="334" spans="1:6" ht="23.25">
      <c r="A334" s="90">
        <v>3</v>
      </c>
      <c r="B334" s="452"/>
      <c r="C334" s="123" t="s">
        <v>110</v>
      </c>
      <c r="D334" s="141" t="s">
        <v>17</v>
      </c>
      <c r="E334" s="148">
        <f>E335+E336+E337</f>
        <v>2762234</v>
      </c>
      <c r="F334" s="203"/>
    </row>
    <row r="335" spans="1:6" ht="23.25">
      <c r="A335" s="90">
        <f t="shared" ref="A335:A347" si="11">A334+1</f>
        <v>4</v>
      </c>
      <c r="B335" s="452"/>
      <c r="C335" s="124" t="s">
        <v>94</v>
      </c>
      <c r="D335" s="141" t="s">
        <v>17</v>
      </c>
      <c r="E335" s="148">
        <v>249841</v>
      </c>
      <c r="F335" s="203"/>
    </row>
    <row r="336" spans="1:6" ht="23.25">
      <c r="A336" s="90">
        <f>A335+1</f>
        <v>5</v>
      </c>
      <c r="B336" s="452"/>
      <c r="C336" s="125" t="s">
        <v>111</v>
      </c>
      <c r="D336" s="141" t="s">
        <v>17</v>
      </c>
      <c r="E336" s="148">
        <v>60672</v>
      </c>
      <c r="F336" s="203"/>
    </row>
    <row r="337" spans="1:6" ht="23.25">
      <c r="A337" s="90">
        <f>A336+1</f>
        <v>6</v>
      </c>
      <c r="B337" s="452"/>
      <c r="C337" s="126" t="s">
        <v>112</v>
      </c>
      <c r="D337" s="140" t="s">
        <v>17</v>
      </c>
      <c r="E337" s="148">
        <v>2451721</v>
      </c>
      <c r="F337" s="203"/>
    </row>
    <row r="338" spans="1:6" ht="23.25">
      <c r="A338" s="91">
        <f t="shared" si="11"/>
        <v>7</v>
      </c>
      <c r="B338" s="452"/>
      <c r="C338" s="123" t="s">
        <v>113</v>
      </c>
      <c r="D338" s="140" t="s">
        <v>17</v>
      </c>
      <c r="E338" s="148">
        <f>E339+E340+E341+E342+E343+E344+E345+E346</f>
        <v>2762234</v>
      </c>
      <c r="F338" s="203"/>
    </row>
    <row r="339" spans="1:6" ht="23.25">
      <c r="A339" s="91">
        <f t="shared" si="11"/>
        <v>8</v>
      </c>
      <c r="B339" s="452"/>
      <c r="C339" s="125" t="s">
        <v>114</v>
      </c>
      <c r="D339" s="140" t="s">
        <v>17</v>
      </c>
      <c r="E339" s="148">
        <v>209509</v>
      </c>
    </row>
    <row r="340" spans="1:6" ht="23.25">
      <c r="A340" s="91">
        <f t="shared" si="11"/>
        <v>9</v>
      </c>
      <c r="B340" s="452"/>
      <c r="C340" s="127" t="s">
        <v>115</v>
      </c>
      <c r="D340" s="142" t="s">
        <v>17</v>
      </c>
      <c r="E340" s="148">
        <v>141570</v>
      </c>
    </row>
    <row r="341" spans="1:6" ht="23.25">
      <c r="A341" s="91">
        <f t="shared" si="11"/>
        <v>10</v>
      </c>
      <c r="B341" s="452"/>
      <c r="C341" s="127" t="s">
        <v>116</v>
      </c>
      <c r="D341" s="142" t="s">
        <v>17</v>
      </c>
      <c r="E341" s="148">
        <v>585113</v>
      </c>
    </row>
    <row r="342" spans="1:6" ht="23.25">
      <c r="A342" s="91">
        <f t="shared" si="11"/>
        <v>11</v>
      </c>
      <c r="B342" s="452"/>
      <c r="C342" s="127" t="s">
        <v>117</v>
      </c>
      <c r="D342" s="142" t="s">
        <v>17</v>
      </c>
      <c r="E342" s="148">
        <v>82267</v>
      </c>
    </row>
    <row r="343" spans="1:6" ht="23.25">
      <c r="A343" s="91">
        <f t="shared" si="11"/>
        <v>12</v>
      </c>
      <c r="B343" s="452"/>
      <c r="C343" s="127" t="s">
        <v>118</v>
      </c>
      <c r="D343" s="142" t="s">
        <v>17</v>
      </c>
      <c r="E343" s="148">
        <v>0</v>
      </c>
    </row>
    <row r="344" spans="1:6" ht="23.25">
      <c r="A344" s="91">
        <f t="shared" si="11"/>
        <v>13</v>
      </c>
      <c r="B344" s="452"/>
      <c r="C344" s="127" t="s">
        <v>119</v>
      </c>
      <c r="D344" s="142" t="s">
        <v>17</v>
      </c>
      <c r="E344" s="148">
        <v>191239</v>
      </c>
    </row>
    <row r="345" spans="1:6" ht="23.25">
      <c r="A345" s="91">
        <f t="shared" si="11"/>
        <v>14</v>
      </c>
      <c r="B345" s="452"/>
      <c r="C345" s="127" t="s">
        <v>120</v>
      </c>
      <c r="D345" s="142" t="s">
        <v>17</v>
      </c>
      <c r="E345" s="148">
        <v>0</v>
      </c>
    </row>
    <row r="346" spans="1:6" ht="23.25">
      <c r="A346" s="91">
        <f t="shared" si="11"/>
        <v>15</v>
      </c>
      <c r="B346" s="452"/>
      <c r="C346" s="128" t="s">
        <v>121</v>
      </c>
      <c r="D346" s="142" t="s">
        <v>17</v>
      </c>
      <c r="E346" s="148">
        <v>1552536</v>
      </c>
    </row>
    <row r="347" spans="1:6" ht="24" thickBot="1">
      <c r="A347" s="91">
        <f t="shared" si="11"/>
        <v>16</v>
      </c>
      <c r="B347" s="453"/>
      <c r="C347" s="129" t="s">
        <v>95</v>
      </c>
      <c r="D347" s="143" t="s">
        <v>17</v>
      </c>
      <c r="E347" s="148">
        <v>0</v>
      </c>
    </row>
    <row r="348" spans="1:6" ht="24" thickTop="1">
      <c r="A348" s="296">
        <v>1</v>
      </c>
      <c r="B348" s="454" t="s">
        <v>87</v>
      </c>
      <c r="C348" s="297" t="s">
        <v>93</v>
      </c>
      <c r="D348" s="298" t="s">
        <v>17</v>
      </c>
      <c r="E348" s="299">
        <v>201679</v>
      </c>
    </row>
    <row r="349" spans="1:6" ht="23.25">
      <c r="A349" s="296">
        <f>A348+1</f>
        <v>2</v>
      </c>
      <c r="B349" s="455"/>
      <c r="C349" s="300" t="s">
        <v>109</v>
      </c>
      <c r="D349" s="301" t="s">
        <v>17</v>
      </c>
      <c r="E349" s="299">
        <v>4358275</v>
      </c>
      <c r="F349" s="203"/>
    </row>
    <row r="350" spans="1:6" ht="23.25">
      <c r="A350" s="296">
        <v>3</v>
      </c>
      <c r="B350" s="455"/>
      <c r="C350" s="302" t="s">
        <v>110</v>
      </c>
      <c r="D350" s="303" t="s">
        <v>17</v>
      </c>
      <c r="E350" s="299">
        <f>E351+E352+E353</f>
        <v>4358275</v>
      </c>
      <c r="F350" s="203"/>
    </row>
    <row r="351" spans="1:6" ht="23.25">
      <c r="A351" s="296">
        <f t="shared" ref="A351:A363" si="12">A350+1</f>
        <v>4</v>
      </c>
      <c r="B351" s="455"/>
      <c r="C351" s="304" t="s">
        <v>94</v>
      </c>
      <c r="D351" s="303" t="s">
        <v>17</v>
      </c>
      <c r="E351" s="299">
        <v>0</v>
      </c>
      <c r="F351" s="203"/>
    </row>
    <row r="352" spans="1:6" ht="23.25">
      <c r="A352" s="296">
        <f>A351+1</f>
        <v>5</v>
      </c>
      <c r="B352" s="455"/>
      <c r="C352" s="305" t="s">
        <v>111</v>
      </c>
      <c r="D352" s="303" t="s">
        <v>17</v>
      </c>
      <c r="E352" s="299">
        <v>3386915</v>
      </c>
      <c r="F352" s="203"/>
    </row>
    <row r="353" spans="1:6" ht="23.25">
      <c r="A353" s="296">
        <f>A352+1</f>
        <v>6</v>
      </c>
      <c r="B353" s="455"/>
      <c r="C353" s="306" t="s">
        <v>112</v>
      </c>
      <c r="D353" s="301" t="s">
        <v>17</v>
      </c>
      <c r="E353" s="299">
        <v>971360</v>
      </c>
      <c r="F353" s="203"/>
    </row>
    <row r="354" spans="1:6" ht="23.25">
      <c r="A354" s="307">
        <f t="shared" si="12"/>
        <v>7</v>
      </c>
      <c r="B354" s="455"/>
      <c r="C354" s="302" t="s">
        <v>113</v>
      </c>
      <c r="D354" s="301" t="s">
        <v>17</v>
      </c>
      <c r="E354" s="299">
        <f>E355+E356+E357+E358+E359+E360+E361+E362</f>
        <v>4358275</v>
      </c>
      <c r="F354" s="203"/>
    </row>
    <row r="355" spans="1:6" ht="23.25">
      <c r="A355" s="307">
        <f t="shared" si="12"/>
        <v>8</v>
      </c>
      <c r="B355" s="455"/>
      <c r="C355" s="305" t="s">
        <v>114</v>
      </c>
      <c r="D355" s="301" t="s">
        <v>17</v>
      </c>
      <c r="E355" s="299">
        <v>2052</v>
      </c>
    </row>
    <row r="356" spans="1:6" ht="23.25">
      <c r="A356" s="307">
        <f t="shared" si="12"/>
        <v>9</v>
      </c>
      <c r="B356" s="455"/>
      <c r="C356" s="308" t="s">
        <v>115</v>
      </c>
      <c r="D356" s="309" t="s">
        <v>17</v>
      </c>
      <c r="E356" s="299">
        <v>669691</v>
      </c>
    </row>
    <row r="357" spans="1:6" ht="23.25">
      <c r="A357" s="307">
        <f t="shared" si="12"/>
        <v>10</v>
      </c>
      <c r="B357" s="455"/>
      <c r="C357" s="308" t="s">
        <v>116</v>
      </c>
      <c r="D357" s="309" t="s">
        <v>17</v>
      </c>
      <c r="E357" s="299">
        <v>19500</v>
      </c>
    </row>
    <row r="358" spans="1:6" ht="23.25">
      <c r="A358" s="307">
        <f t="shared" si="12"/>
        <v>11</v>
      </c>
      <c r="B358" s="455"/>
      <c r="C358" s="308" t="s">
        <v>117</v>
      </c>
      <c r="D358" s="309" t="s">
        <v>17</v>
      </c>
      <c r="E358" s="299">
        <v>0</v>
      </c>
    </row>
    <row r="359" spans="1:6" ht="23.25">
      <c r="A359" s="307">
        <f t="shared" si="12"/>
        <v>12</v>
      </c>
      <c r="B359" s="455"/>
      <c r="C359" s="308" t="s">
        <v>118</v>
      </c>
      <c r="D359" s="309" t="s">
        <v>17</v>
      </c>
      <c r="E359" s="299">
        <v>339500</v>
      </c>
    </row>
    <row r="360" spans="1:6" ht="23.25">
      <c r="A360" s="307">
        <f t="shared" si="12"/>
        <v>13</v>
      </c>
      <c r="B360" s="455"/>
      <c r="C360" s="308" t="s">
        <v>119</v>
      </c>
      <c r="D360" s="309" t="s">
        <v>17</v>
      </c>
      <c r="E360" s="299">
        <v>0</v>
      </c>
    </row>
    <row r="361" spans="1:6" ht="23.25">
      <c r="A361" s="307">
        <f t="shared" si="12"/>
        <v>14</v>
      </c>
      <c r="B361" s="455"/>
      <c r="C361" s="308" t="s">
        <v>120</v>
      </c>
      <c r="D361" s="309" t="s">
        <v>17</v>
      </c>
      <c r="E361" s="299">
        <v>0</v>
      </c>
    </row>
    <row r="362" spans="1:6" ht="23.25">
      <c r="A362" s="307">
        <f t="shared" si="12"/>
        <v>15</v>
      </c>
      <c r="B362" s="455"/>
      <c r="C362" s="310" t="s">
        <v>121</v>
      </c>
      <c r="D362" s="309" t="s">
        <v>17</v>
      </c>
      <c r="E362" s="299">
        <v>3327532</v>
      </c>
    </row>
    <row r="363" spans="1:6" ht="24" thickBot="1">
      <c r="A363" s="307">
        <f t="shared" si="12"/>
        <v>16</v>
      </c>
      <c r="B363" s="456"/>
      <c r="C363" s="311" t="s">
        <v>95</v>
      </c>
      <c r="D363" s="312" t="s">
        <v>17</v>
      </c>
      <c r="E363" s="299">
        <v>0</v>
      </c>
    </row>
    <row r="364" spans="1:6" ht="24" thickTop="1">
      <c r="A364" s="278">
        <v>1</v>
      </c>
      <c r="B364" s="443" t="s">
        <v>85</v>
      </c>
      <c r="C364" s="279" t="s">
        <v>93</v>
      </c>
      <c r="D364" s="280" t="s">
        <v>17</v>
      </c>
      <c r="E364" s="281">
        <v>2509178</v>
      </c>
    </row>
    <row r="365" spans="1:6" ht="23.25">
      <c r="A365" s="278">
        <f>A364+1</f>
        <v>2</v>
      </c>
      <c r="B365" s="444"/>
      <c r="C365" s="282" t="s">
        <v>109</v>
      </c>
      <c r="D365" s="283" t="s">
        <v>17</v>
      </c>
      <c r="E365" s="281">
        <v>3646027</v>
      </c>
      <c r="F365" s="203"/>
    </row>
    <row r="366" spans="1:6" ht="23.25">
      <c r="A366" s="278">
        <v>3</v>
      </c>
      <c r="B366" s="444"/>
      <c r="C366" s="284" t="s">
        <v>110</v>
      </c>
      <c r="D366" s="285" t="s">
        <v>17</v>
      </c>
      <c r="E366" s="281">
        <f>E367+E368+E369</f>
        <v>3646027</v>
      </c>
      <c r="F366" s="203"/>
    </row>
    <row r="367" spans="1:6" ht="23.25">
      <c r="A367" s="278">
        <f t="shared" ref="A367:A379" si="13">A366+1</f>
        <v>4</v>
      </c>
      <c r="B367" s="444"/>
      <c r="C367" s="286" t="s">
        <v>94</v>
      </c>
      <c r="D367" s="285" t="s">
        <v>17</v>
      </c>
      <c r="E367" s="281">
        <v>1330800</v>
      </c>
      <c r="F367" s="203"/>
    </row>
    <row r="368" spans="1:6" ht="23.25">
      <c r="A368" s="278">
        <f>A367+1</f>
        <v>5</v>
      </c>
      <c r="B368" s="444"/>
      <c r="C368" s="287" t="s">
        <v>111</v>
      </c>
      <c r="D368" s="285" t="s">
        <v>17</v>
      </c>
      <c r="E368" s="281">
        <v>984427</v>
      </c>
      <c r="F368" s="203"/>
    </row>
    <row r="369" spans="1:6" ht="23.25">
      <c r="A369" s="278">
        <f>A368+1</f>
        <v>6</v>
      </c>
      <c r="B369" s="444"/>
      <c r="C369" s="288" t="s">
        <v>112</v>
      </c>
      <c r="D369" s="283" t="s">
        <v>17</v>
      </c>
      <c r="E369" s="281">
        <v>1330800</v>
      </c>
      <c r="F369" s="203"/>
    </row>
    <row r="370" spans="1:6" ht="23.25">
      <c r="A370" s="289">
        <f t="shared" si="13"/>
        <v>7</v>
      </c>
      <c r="B370" s="444"/>
      <c r="C370" s="284" t="s">
        <v>113</v>
      </c>
      <c r="D370" s="283" t="s">
        <v>17</v>
      </c>
      <c r="E370" s="281">
        <f>E371+E372+E373+E374+E375+E376+E377+E378</f>
        <v>3646027</v>
      </c>
      <c r="F370" s="203"/>
    </row>
    <row r="371" spans="1:6" ht="23.25">
      <c r="A371" s="289">
        <f t="shared" si="13"/>
        <v>8</v>
      </c>
      <c r="B371" s="444"/>
      <c r="C371" s="287" t="s">
        <v>114</v>
      </c>
      <c r="D371" s="283" t="s">
        <v>17</v>
      </c>
      <c r="E371" s="281">
        <v>275079</v>
      </c>
      <c r="F371" s="203"/>
    </row>
    <row r="372" spans="1:6" ht="23.25">
      <c r="A372" s="289">
        <f t="shared" si="13"/>
        <v>9</v>
      </c>
      <c r="B372" s="444"/>
      <c r="C372" s="290" t="s">
        <v>115</v>
      </c>
      <c r="D372" s="291" t="s">
        <v>17</v>
      </c>
      <c r="E372" s="281">
        <v>519720</v>
      </c>
    </row>
    <row r="373" spans="1:6" ht="23.25">
      <c r="A373" s="289">
        <f t="shared" si="13"/>
        <v>10</v>
      </c>
      <c r="B373" s="444"/>
      <c r="C373" s="290" t="s">
        <v>116</v>
      </c>
      <c r="D373" s="291" t="s">
        <v>17</v>
      </c>
      <c r="E373" s="281">
        <v>1178039</v>
      </c>
    </row>
    <row r="374" spans="1:6" ht="23.25">
      <c r="A374" s="289">
        <f t="shared" si="13"/>
        <v>11</v>
      </c>
      <c r="B374" s="444"/>
      <c r="C374" s="290" t="s">
        <v>117</v>
      </c>
      <c r="D374" s="291" t="s">
        <v>17</v>
      </c>
      <c r="E374" s="281">
        <v>68176</v>
      </c>
    </row>
    <row r="375" spans="1:6" ht="23.25">
      <c r="A375" s="289">
        <f t="shared" si="13"/>
        <v>12</v>
      </c>
      <c r="B375" s="444"/>
      <c r="C375" s="290" t="s">
        <v>118</v>
      </c>
      <c r="D375" s="291" t="s">
        <v>17</v>
      </c>
      <c r="E375" s="281">
        <v>0</v>
      </c>
    </row>
    <row r="376" spans="1:6" ht="23.25">
      <c r="A376" s="289">
        <f t="shared" si="13"/>
        <v>13</v>
      </c>
      <c r="B376" s="444"/>
      <c r="C376" s="290" t="s">
        <v>119</v>
      </c>
      <c r="D376" s="291" t="s">
        <v>17</v>
      </c>
      <c r="E376" s="281">
        <v>55373</v>
      </c>
    </row>
    <row r="377" spans="1:6" ht="23.25">
      <c r="A377" s="289">
        <f t="shared" si="13"/>
        <v>14</v>
      </c>
      <c r="B377" s="444"/>
      <c r="C377" s="290" t="s">
        <v>120</v>
      </c>
      <c r="D377" s="291" t="s">
        <v>17</v>
      </c>
      <c r="E377" s="281">
        <v>21520</v>
      </c>
    </row>
    <row r="378" spans="1:6" ht="23.25">
      <c r="A378" s="289">
        <f t="shared" si="13"/>
        <v>15</v>
      </c>
      <c r="B378" s="444"/>
      <c r="C378" s="292" t="s">
        <v>121</v>
      </c>
      <c r="D378" s="291" t="s">
        <v>17</v>
      </c>
      <c r="E378" s="281">
        <v>1528120</v>
      </c>
    </row>
    <row r="379" spans="1:6" ht="24" thickBot="1">
      <c r="A379" s="293">
        <f t="shared" si="13"/>
        <v>16</v>
      </c>
      <c r="B379" s="445"/>
      <c r="C379" s="294" t="s">
        <v>95</v>
      </c>
      <c r="D379" s="295" t="s">
        <v>17</v>
      </c>
      <c r="E379" s="281">
        <v>0</v>
      </c>
    </row>
    <row r="380" spans="1:6" ht="25.5" thickTop="1">
      <c r="B380" s="93"/>
      <c r="C380" s="94"/>
      <c r="D380" s="95"/>
      <c r="E380" s="149"/>
      <c r="F380" s="206"/>
    </row>
    <row r="381" spans="1:6" ht="24.75">
      <c r="B381" s="93"/>
      <c r="C381" s="94"/>
      <c r="D381" s="95"/>
      <c r="E381" s="149"/>
      <c r="F381" s="206"/>
    </row>
    <row r="382" spans="1:6" ht="24.75">
      <c r="A382" s="92"/>
      <c r="B382" s="93"/>
      <c r="C382" s="94"/>
      <c r="D382" s="95"/>
      <c r="E382" s="149"/>
      <c r="F382" s="206"/>
    </row>
    <row r="383" spans="1:6" ht="24.75">
      <c r="A383" s="92"/>
      <c r="B383" s="93"/>
      <c r="C383" s="94"/>
      <c r="D383" s="95"/>
      <c r="E383" s="149"/>
      <c r="F383" s="206"/>
    </row>
    <row r="384" spans="1:6" ht="41.25" thickBot="1">
      <c r="A384" s="463" t="s">
        <v>89</v>
      </c>
      <c r="B384" s="463"/>
      <c r="C384" s="463"/>
      <c r="D384" s="463"/>
      <c r="E384" s="463"/>
    </row>
    <row r="385" spans="1:7" ht="33.75" thickTop="1" thickBot="1">
      <c r="A385" s="18" t="s">
        <v>0</v>
      </c>
      <c r="B385" s="19" t="s">
        <v>1</v>
      </c>
      <c r="C385" s="19" t="s">
        <v>18</v>
      </c>
      <c r="D385" s="19" t="s">
        <v>26</v>
      </c>
      <c r="E385" s="19" t="s">
        <v>167</v>
      </c>
    </row>
    <row r="386" spans="1:7" ht="24" thickTop="1">
      <c r="A386" s="53">
        <v>1</v>
      </c>
      <c r="B386" s="434" t="s">
        <v>72</v>
      </c>
      <c r="C386" s="54" t="s">
        <v>27</v>
      </c>
      <c r="D386" s="40" t="s">
        <v>17</v>
      </c>
      <c r="E386" s="162">
        <f>E387+E388+E392+E393+E394+E395+E396</f>
        <v>1085286.2920000001</v>
      </c>
      <c r="F386" s="202"/>
      <c r="G386" s="390"/>
    </row>
    <row r="387" spans="1:7" ht="23.25">
      <c r="A387" s="55">
        <f>A386+1</f>
        <v>2</v>
      </c>
      <c r="B387" s="435"/>
      <c r="C387" s="54" t="s">
        <v>28</v>
      </c>
      <c r="D387" s="40" t="s">
        <v>17</v>
      </c>
      <c r="E387" s="162">
        <v>45570.036999999997</v>
      </c>
    </row>
    <row r="388" spans="1:7" ht="23.25">
      <c r="A388" s="55">
        <v>3</v>
      </c>
      <c r="B388" s="435"/>
      <c r="C388" s="56" t="s">
        <v>29</v>
      </c>
      <c r="D388" s="40" t="s">
        <v>17</v>
      </c>
      <c r="E388" s="162">
        <f>SUM(E389:E391)</f>
        <v>728393.29800000007</v>
      </c>
    </row>
    <row r="389" spans="1:7" ht="23.25">
      <c r="A389" s="55">
        <f t="shared" ref="A389:A401" si="14">A388+1</f>
        <v>4</v>
      </c>
      <c r="B389" s="435"/>
      <c r="C389" s="31" t="s">
        <v>31</v>
      </c>
      <c r="D389" s="40" t="s">
        <v>17</v>
      </c>
      <c r="E389" s="163">
        <v>88673.664999999994</v>
      </c>
    </row>
    <row r="390" spans="1:7" ht="23.25">
      <c r="A390" s="55">
        <f t="shared" si="14"/>
        <v>5</v>
      </c>
      <c r="B390" s="435"/>
      <c r="C390" s="31" t="s">
        <v>32</v>
      </c>
      <c r="D390" s="57" t="s">
        <v>17</v>
      </c>
      <c r="E390" s="162">
        <v>559125.96100000001</v>
      </c>
    </row>
    <row r="391" spans="1:7" ht="23.25">
      <c r="A391" s="55">
        <f t="shared" si="14"/>
        <v>6</v>
      </c>
      <c r="B391" s="435"/>
      <c r="C391" s="58" t="s">
        <v>33</v>
      </c>
      <c r="D391" s="41" t="s">
        <v>17</v>
      </c>
      <c r="E391" s="163">
        <v>80593.672000000006</v>
      </c>
    </row>
    <row r="392" spans="1:7" ht="23.25">
      <c r="A392" s="59">
        <f t="shared" si="14"/>
        <v>7</v>
      </c>
      <c r="B392" s="435"/>
      <c r="C392" s="30" t="s">
        <v>34</v>
      </c>
      <c r="D392" s="40" t="s">
        <v>17</v>
      </c>
      <c r="E392" s="164">
        <v>36374.635000000002</v>
      </c>
    </row>
    <row r="393" spans="1:7" ht="23.25">
      <c r="A393" s="59">
        <f t="shared" si="14"/>
        <v>8</v>
      </c>
      <c r="B393" s="435"/>
      <c r="C393" s="30" t="s">
        <v>35</v>
      </c>
      <c r="D393" s="41" t="s">
        <v>17</v>
      </c>
      <c r="E393" s="163">
        <v>9273.1229999999996</v>
      </c>
    </row>
    <row r="394" spans="1:7" ht="23.25">
      <c r="A394" s="59">
        <f t="shared" si="14"/>
        <v>9</v>
      </c>
      <c r="B394" s="435"/>
      <c r="C394" s="30" t="s">
        <v>36</v>
      </c>
      <c r="D394" s="41" t="s">
        <v>17</v>
      </c>
      <c r="E394" s="163">
        <v>386.86599999999999</v>
      </c>
    </row>
    <row r="395" spans="1:7" ht="23.25">
      <c r="A395" s="59">
        <f t="shared" si="14"/>
        <v>10</v>
      </c>
      <c r="B395" s="435"/>
      <c r="C395" s="32" t="s">
        <v>37</v>
      </c>
      <c r="D395" s="40" t="s">
        <v>17</v>
      </c>
      <c r="E395" s="164">
        <v>178529.16200000001</v>
      </c>
    </row>
    <row r="396" spans="1:7" ht="23.25">
      <c r="A396" s="59">
        <f t="shared" si="14"/>
        <v>11</v>
      </c>
      <c r="B396" s="435"/>
      <c r="C396" s="32" t="s">
        <v>38</v>
      </c>
      <c r="D396" s="40" t="s">
        <v>17</v>
      </c>
      <c r="E396" s="164">
        <v>86759.171000000002</v>
      </c>
    </row>
    <row r="397" spans="1:7" ht="23.25">
      <c r="A397" s="59">
        <f t="shared" si="14"/>
        <v>12</v>
      </c>
      <c r="B397" s="435"/>
      <c r="C397" s="32" t="s">
        <v>39</v>
      </c>
      <c r="D397" s="41" t="s">
        <v>17</v>
      </c>
      <c r="E397" s="164">
        <f>E398+E399+E403+E404+E405+E406+E407</f>
        <v>730424.98199999996</v>
      </c>
      <c r="F397" s="202"/>
      <c r="G397" s="390"/>
    </row>
    <row r="398" spans="1:7" ht="23.25">
      <c r="A398" s="59">
        <f t="shared" si="14"/>
        <v>13</v>
      </c>
      <c r="B398" s="435"/>
      <c r="C398" s="32" t="s">
        <v>40</v>
      </c>
      <c r="D398" s="40" t="s">
        <v>17</v>
      </c>
      <c r="E398" s="164">
        <v>14816.661</v>
      </c>
    </row>
    <row r="399" spans="1:7" ht="23.25">
      <c r="A399" s="59">
        <f t="shared" si="14"/>
        <v>14</v>
      </c>
      <c r="B399" s="435"/>
      <c r="C399" s="32" t="s">
        <v>41</v>
      </c>
      <c r="D399" s="40" t="s">
        <v>17</v>
      </c>
      <c r="E399" s="164">
        <f>E400+E401+E402</f>
        <v>521338.33600000001</v>
      </c>
    </row>
    <row r="400" spans="1:7" ht="23.25">
      <c r="A400" s="59">
        <f t="shared" si="14"/>
        <v>15</v>
      </c>
      <c r="B400" s="435"/>
      <c r="C400" s="31" t="s">
        <v>42</v>
      </c>
      <c r="D400" s="40" t="s">
        <v>17</v>
      </c>
      <c r="E400" s="164">
        <v>41791.582000000002</v>
      </c>
    </row>
    <row r="401" spans="1:7" ht="23.25">
      <c r="A401" s="59">
        <f t="shared" si="14"/>
        <v>16</v>
      </c>
      <c r="B401" s="435"/>
      <c r="C401" s="31" t="s">
        <v>43</v>
      </c>
      <c r="D401" s="40" t="s">
        <v>17</v>
      </c>
      <c r="E401" s="392">
        <v>434274.85100000002</v>
      </c>
    </row>
    <row r="402" spans="1:7" ht="23.25">
      <c r="A402" s="59">
        <v>17</v>
      </c>
      <c r="B402" s="435"/>
      <c r="C402" s="58" t="s">
        <v>44</v>
      </c>
      <c r="D402" s="40" t="s">
        <v>17</v>
      </c>
      <c r="E402" s="164">
        <v>45271.902999999998</v>
      </c>
    </row>
    <row r="403" spans="1:7" ht="23.25">
      <c r="A403" s="59">
        <v>18</v>
      </c>
      <c r="B403" s="435"/>
      <c r="C403" s="32" t="s">
        <v>45</v>
      </c>
      <c r="D403" s="40" t="s">
        <v>17</v>
      </c>
      <c r="E403" s="164">
        <v>17350.395</v>
      </c>
    </row>
    <row r="404" spans="1:7" ht="23.25">
      <c r="A404" s="59">
        <v>19</v>
      </c>
      <c r="B404" s="435"/>
      <c r="C404" s="32" t="s">
        <v>46</v>
      </c>
      <c r="D404" s="40" t="s">
        <v>17</v>
      </c>
      <c r="E404" s="164">
        <v>1403.9929999999999</v>
      </c>
    </row>
    <row r="405" spans="1:7" ht="23.25">
      <c r="A405" s="59">
        <v>20</v>
      </c>
      <c r="B405" s="435"/>
      <c r="C405" s="32" t="s">
        <v>47</v>
      </c>
      <c r="D405" s="40" t="s">
        <v>17</v>
      </c>
      <c r="E405" s="164">
        <v>0</v>
      </c>
    </row>
    <row r="406" spans="1:7" ht="23.25">
      <c r="A406" s="59">
        <v>21</v>
      </c>
      <c r="B406" s="435"/>
      <c r="C406" s="30" t="s">
        <v>48</v>
      </c>
      <c r="D406" s="40" t="s">
        <v>17</v>
      </c>
      <c r="E406" s="164">
        <v>113596.45299999999</v>
      </c>
    </row>
    <row r="407" spans="1:7" ht="24" thickBot="1">
      <c r="A407" s="59">
        <v>22</v>
      </c>
      <c r="B407" s="436"/>
      <c r="C407" s="33" t="s">
        <v>49</v>
      </c>
      <c r="D407" s="42" t="s">
        <v>17</v>
      </c>
      <c r="E407" s="165">
        <v>61919.144</v>
      </c>
    </row>
    <row r="408" spans="1:7" ht="25.5" thickTop="1">
      <c r="A408" s="245">
        <v>1</v>
      </c>
      <c r="B408" s="457" t="s">
        <v>88</v>
      </c>
      <c r="C408" s="246" t="s">
        <v>27</v>
      </c>
      <c r="D408" s="247" t="s">
        <v>17</v>
      </c>
      <c r="E408" s="257">
        <f>E409+E410+E414+E415+E416+E417+E418</f>
        <v>567936</v>
      </c>
      <c r="F408" s="202"/>
      <c r="G408" s="390"/>
    </row>
    <row r="409" spans="1:7" ht="23.25">
      <c r="A409" s="245">
        <f>A408+1</f>
        <v>2</v>
      </c>
      <c r="B409" s="457"/>
      <c r="C409" s="246" t="s">
        <v>28</v>
      </c>
      <c r="D409" s="247" t="s">
        <v>17</v>
      </c>
      <c r="E409" s="255">
        <v>59359</v>
      </c>
    </row>
    <row r="410" spans="1:7" ht="23.25">
      <c r="A410" s="245">
        <v>3</v>
      </c>
      <c r="B410" s="457"/>
      <c r="C410" s="248" t="s">
        <v>29</v>
      </c>
      <c r="D410" s="247" t="s">
        <v>17</v>
      </c>
      <c r="E410" s="255">
        <f>E411+E412+E413</f>
        <v>329498</v>
      </c>
    </row>
    <row r="411" spans="1:7" ht="23.25">
      <c r="A411" s="245">
        <f t="shared" ref="A411:A423" si="15">A410+1</f>
        <v>4</v>
      </c>
      <c r="B411" s="457"/>
      <c r="C411" s="249" t="s">
        <v>31</v>
      </c>
      <c r="D411" s="247" t="s">
        <v>17</v>
      </c>
      <c r="E411" s="255">
        <v>37033</v>
      </c>
    </row>
    <row r="412" spans="1:7" ht="23.25">
      <c r="A412" s="245">
        <f t="shared" si="15"/>
        <v>5</v>
      </c>
      <c r="B412" s="457"/>
      <c r="C412" s="249" t="s">
        <v>32</v>
      </c>
      <c r="D412" s="250" t="s">
        <v>17</v>
      </c>
      <c r="E412" s="255">
        <v>244054</v>
      </c>
    </row>
    <row r="413" spans="1:7" ht="23.25">
      <c r="A413" s="245">
        <f t="shared" si="15"/>
        <v>6</v>
      </c>
      <c r="B413" s="457"/>
      <c r="C413" s="251" t="s">
        <v>33</v>
      </c>
      <c r="D413" s="252" t="s">
        <v>17</v>
      </c>
      <c r="E413" s="255">
        <v>48411</v>
      </c>
    </row>
    <row r="414" spans="1:7" ht="23.25">
      <c r="A414" s="253">
        <f t="shared" si="15"/>
        <v>7</v>
      </c>
      <c r="B414" s="457"/>
      <c r="C414" s="254" t="s">
        <v>34</v>
      </c>
      <c r="D414" s="247" t="s">
        <v>17</v>
      </c>
      <c r="E414" s="255">
        <v>27116</v>
      </c>
    </row>
    <row r="415" spans="1:7" ht="23.25">
      <c r="A415" s="253">
        <f t="shared" si="15"/>
        <v>8</v>
      </c>
      <c r="B415" s="457"/>
      <c r="C415" s="254" t="s">
        <v>35</v>
      </c>
      <c r="D415" s="252" t="s">
        <v>17</v>
      </c>
      <c r="E415" s="255">
        <v>3407</v>
      </c>
    </row>
    <row r="416" spans="1:7" ht="23.25">
      <c r="A416" s="253">
        <f t="shared" si="15"/>
        <v>9</v>
      </c>
      <c r="B416" s="457"/>
      <c r="C416" s="254" t="s">
        <v>36</v>
      </c>
      <c r="D416" s="252" t="s">
        <v>17</v>
      </c>
      <c r="E416" s="255">
        <v>15985</v>
      </c>
    </row>
    <row r="417" spans="1:7" ht="23.25">
      <c r="A417" s="253">
        <f t="shared" si="15"/>
        <v>10</v>
      </c>
      <c r="B417" s="457"/>
      <c r="C417" s="256" t="s">
        <v>37</v>
      </c>
      <c r="D417" s="247" t="s">
        <v>17</v>
      </c>
      <c r="E417" s="255">
        <v>101534</v>
      </c>
    </row>
    <row r="418" spans="1:7" ht="24" thickBot="1">
      <c r="A418" s="253">
        <f t="shared" si="15"/>
        <v>11</v>
      </c>
      <c r="B418" s="457"/>
      <c r="C418" s="256" t="s">
        <v>38</v>
      </c>
      <c r="D418" s="247" t="s">
        <v>17</v>
      </c>
      <c r="E418" s="260">
        <v>31037</v>
      </c>
    </row>
    <row r="419" spans="1:7" ht="25.5" thickTop="1">
      <c r="A419" s="253">
        <f t="shared" si="15"/>
        <v>12</v>
      </c>
      <c r="B419" s="457"/>
      <c r="C419" s="256" t="s">
        <v>39</v>
      </c>
      <c r="D419" s="252" t="s">
        <v>17</v>
      </c>
      <c r="E419" s="257">
        <f>E420+E421+E425+E426+E427+E428+E429</f>
        <v>314442</v>
      </c>
      <c r="F419" s="202"/>
      <c r="G419" s="390"/>
    </row>
    <row r="420" spans="1:7" ht="23.25">
      <c r="A420" s="253">
        <f t="shared" si="15"/>
        <v>13</v>
      </c>
      <c r="B420" s="457"/>
      <c r="C420" s="256" t="s">
        <v>40</v>
      </c>
      <c r="D420" s="247" t="s">
        <v>17</v>
      </c>
      <c r="E420" s="255">
        <v>17286</v>
      </c>
    </row>
    <row r="421" spans="1:7" ht="23.25">
      <c r="A421" s="253">
        <f t="shared" si="15"/>
        <v>14</v>
      </c>
      <c r="B421" s="457"/>
      <c r="C421" s="256" t="s">
        <v>41</v>
      </c>
      <c r="D421" s="247" t="s">
        <v>17</v>
      </c>
      <c r="E421" s="255">
        <f>E422+E423+E424</f>
        <v>190716</v>
      </c>
    </row>
    <row r="422" spans="1:7" ht="23.25">
      <c r="A422" s="253">
        <f t="shared" si="15"/>
        <v>15</v>
      </c>
      <c r="B422" s="457"/>
      <c r="C422" s="249" t="s">
        <v>42</v>
      </c>
      <c r="D422" s="247" t="s">
        <v>17</v>
      </c>
      <c r="E422" s="255">
        <v>8495</v>
      </c>
    </row>
    <row r="423" spans="1:7" ht="23.25">
      <c r="A423" s="253">
        <f t="shared" si="15"/>
        <v>16</v>
      </c>
      <c r="B423" s="457"/>
      <c r="C423" s="249" t="s">
        <v>43</v>
      </c>
      <c r="D423" s="247" t="s">
        <v>17</v>
      </c>
      <c r="E423" s="255">
        <v>159339</v>
      </c>
    </row>
    <row r="424" spans="1:7" ht="23.25">
      <c r="A424" s="253">
        <v>17</v>
      </c>
      <c r="B424" s="457"/>
      <c r="C424" s="251" t="s">
        <v>44</v>
      </c>
      <c r="D424" s="247" t="s">
        <v>17</v>
      </c>
      <c r="E424" s="255">
        <v>22882</v>
      </c>
    </row>
    <row r="425" spans="1:7" ht="23.25">
      <c r="A425" s="253">
        <v>18</v>
      </c>
      <c r="B425" s="457"/>
      <c r="C425" s="256" t="s">
        <v>45</v>
      </c>
      <c r="D425" s="247" t="s">
        <v>17</v>
      </c>
      <c r="E425" s="255">
        <v>9462</v>
      </c>
    </row>
    <row r="426" spans="1:7" ht="23.25">
      <c r="A426" s="253">
        <v>19</v>
      </c>
      <c r="B426" s="457"/>
      <c r="C426" s="256" t="s">
        <v>46</v>
      </c>
      <c r="D426" s="247" t="s">
        <v>17</v>
      </c>
      <c r="E426" s="255">
        <v>790</v>
      </c>
    </row>
    <row r="427" spans="1:7" ht="23.25">
      <c r="A427" s="253">
        <v>20</v>
      </c>
      <c r="B427" s="457"/>
      <c r="C427" s="256" t="s">
        <v>47</v>
      </c>
      <c r="D427" s="247" t="s">
        <v>17</v>
      </c>
      <c r="E427" s="255">
        <v>277</v>
      </c>
    </row>
    <row r="428" spans="1:7" ht="23.25">
      <c r="A428" s="253">
        <v>21</v>
      </c>
      <c r="B428" s="457"/>
      <c r="C428" s="254" t="s">
        <v>48</v>
      </c>
      <c r="D428" s="247" t="s">
        <v>17</v>
      </c>
      <c r="E428" s="255">
        <v>78992</v>
      </c>
    </row>
    <row r="429" spans="1:7" ht="24" thickBot="1">
      <c r="A429" s="253">
        <v>22</v>
      </c>
      <c r="B429" s="458"/>
      <c r="C429" s="258" t="s">
        <v>49</v>
      </c>
      <c r="D429" s="259" t="s">
        <v>17</v>
      </c>
      <c r="E429" s="260">
        <v>16919</v>
      </c>
    </row>
    <row r="430" spans="1:7" ht="24" thickTop="1">
      <c r="A430" s="229">
        <v>1</v>
      </c>
      <c r="B430" s="449" t="s">
        <v>74</v>
      </c>
      <c r="C430" s="230" t="s">
        <v>27</v>
      </c>
      <c r="D430" s="231" t="s">
        <v>17</v>
      </c>
      <c r="E430" s="232">
        <f>E431+E432+E436+E437+E438+E439+E440</f>
        <v>357263.73599999998</v>
      </c>
      <c r="F430" s="202"/>
      <c r="G430" s="390"/>
    </row>
    <row r="431" spans="1:7" ht="23.25">
      <c r="A431" s="229">
        <f>A430+1</f>
        <v>2</v>
      </c>
      <c r="B431" s="449"/>
      <c r="C431" s="230" t="s">
        <v>28</v>
      </c>
      <c r="D431" s="231" t="s">
        <v>17</v>
      </c>
      <c r="E431" s="232">
        <v>44672.286</v>
      </c>
    </row>
    <row r="432" spans="1:7" ht="23.25">
      <c r="A432" s="229">
        <v>3</v>
      </c>
      <c r="B432" s="449"/>
      <c r="C432" s="233" t="s">
        <v>29</v>
      </c>
      <c r="D432" s="231" t="s">
        <v>17</v>
      </c>
      <c r="E432" s="232">
        <f>SUM(E433:E435)</f>
        <v>123047.88099999999</v>
      </c>
    </row>
    <row r="433" spans="1:7" ht="23.25">
      <c r="A433" s="229">
        <f t="shared" ref="A433:A445" si="16">A432+1</f>
        <v>4</v>
      </c>
      <c r="B433" s="449"/>
      <c r="C433" s="234" t="s">
        <v>31</v>
      </c>
      <c r="D433" s="231" t="s">
        <v>17</v>
      </c>
      <c r="E433" s="235">
        <v>15201.307000000001</v>
      </c>
    </row>
    <row r="434" spans="1:7" ht="23.25">
      <c r="A434" s="229">
        <f t="shared" si="16"/>
        <v>5</v>
      </c>
      <c r="B434" s="449"/>
      <c r="C434" s="234" t="s">
        <v>32</v>
      </c>
      <c r="D434" s="236" t="s">
        <v>17</v>
      </c>
      <c r="E434" s="232">
        <v>96523.881999999998</v>
      </c>
    </row>
    <row r="435" spans="1:7" ht="23.25">
      <c r="A435" s="229">
        <f t="shared" si="16"/>
        <v>6</v>
      </c>
      <c r="B435" s="449"/>
      <c r="C435" s="237" t="s">
        <v>33</v>
      </c>
      <c r="D435" s="238" t="s">
        <v>17</v>
      </c>
      <c r="E435" s="235">
        <v>11322.691999999999</v>
      </c>
    </row>
    <row r="436" spans="1:7" ht="23.25">
      <c r="A436" s="239">
        <f t="shared" si="16"/>
        <v>7</v>
      </c>
      <c r="B436" s="449"/>
      <c r="C436" s="240" t="s">
        <v>34</v>
      </c>
      <c r="D436" s="231" t="s">
        <v>17</v>
      </c>
      <c r="E436" s="241">
        <v>5501.3270000000002</v>
      </c>
    </row>
    <row r="437" spans="1:7" ht="23.25">
      <c r="A437" s="239">
        <f t="shared" si="16"/>
        <v>8</v>
      </c>
      <c r="B437" s="449"/>
      <c r="C437" s="240" t="s">
        <v>35</v>
      </c>
      <c r="D437" s="238" t="s">
        <v>17</v>
      </c>
      <c r="E437" s="235">
        <v>3076.835</v>
      </c>
    </row>
    <row r="438" spans="1:7" ht="23.25">
      <c r="A438" s="239">
        <f t="shared" si="16"/>
        <v>9</v>
      </c>
      <c r="B438" s="449"/>
      <c r="C438" s="240" t="s">
        <v>36</v>
      </c>
      <c r="D438" s="238" t="s">
        <v>17</v>
      </c>
      <c r="E438" s="235">
        <v>1836.912</v>
      </c>
    </row>
    <row r="439" spans="1:7" ht="23.25">
      <c r="A439" s="239">
        <f t="shared" si="16"/>
        <v>10</v>
      </c>
      <c r="B439" s="449"/>
      <c r="C439" s="242" t="s">
        <v>37</v>
      </c>
      <c r="D439" s="231" t="s">
        <v>17</v>
      </c>
      <c r="E439" s="241">
        <v>171797.08499999999</v>
      </c>
    </row>
    <row r="440" spans="1:7" ht="23.25">
      <c r="A440" s="239">
        <f t="shared" si="16"/>
        <v>11</v>
      </c>
      <c r="B440" s="449"/>
      <c r="C440" s="242" t="s">
        <v>38</v>
      </c>
      <c r="D440" s="231" t="s">
        <v>17</v>
      </c>
      <c r="E440" s="241">
        <v>7331.41</v>
      </c>
    </row>
    <row r="441" spans="1:7" ht="23.25">
      <c r="A441" s="239">
        <f t="shared" si="16"/>
        <v>12</v>
      </c>
      <c r="B441" s="449"/>
      <c r="C441" s="242" t="s">
        <v>39</v>
      </c>
      <c r="D441" s="238" t="s">
        <v>17</v>
      </c>
      <c r="E441" s="241">
        <f>E442+E443+E447+E448+E449+E450+E451</f>
        <v>108572.711</v>
      </c>
      <c r="F441" s="202"/>
      <c r="G441" s="390"/>
    </row>
    <row r="442" spans="1:7" ht="23.25">
      <c r="A442" s="239">
        <f t="shared" si="16"/>
        <v>13</v>
      </c>
      <c r="B442" s="449"/>
      <c r="C442" s="242" t="s">
        <v>40</v>
      </c>
      <c r="D442" s="231" t="s">
        <v>17</v>
      </c>
      <c r="E442" s="241">
        <v>3806.9090000000001</v>
      </c>
    </row>
    <row r="443" spans="1:7" ht="23.25">
      <c r="A443" s="239">
        <f t="shared" si="16"/>
        <v>14</v>
      </c>
      <c r="B443" s="449"/>
      <c r="C443" s="242" t="s">
        <v>41</v>
      </c>
      <c r="D443" s="231" t="s">
        <v>17</v>
      </c>
      <c r="E443" s="241">
        <f>E444+E445+E446</f>
        <v>39798.953999999998</v>
      </c>
    </row>
    <row r="444" spans="1:7" ht="23.25">
      <c r="A444" s="239">
        <f t="shared" si="16"/>
        <v>15</v>
      </c>
      <c r="B444" s="449"/>
      <c r="C444" s="234" t="s">
        <v>42</v>
      </c>
      <c r="D444" s="231" t="s">
        <v>17</v>
      </c>
      <c r="E444" s="241">
        <v>1294.498</v>
      </c>
    </row>
    <row r="445" spans="1:7" ht="23.25">
      <c r="A445" s="239">
        <f t="shared" si="16"/>
        <v>16</v>
      </c>
      <c r="B445" s="449"/>
      <c r="C445" s="234" t="s">
        <v>43</v>
      </c>
      <c r="D445" s="231" t="s">
        <v>17</v>
      </c>
      <c r="E445" s="241">
        <v>26684.081999999999</v>
      </c>
    </row>
    <row r="446" spans="1:7" ht="23.25">
      <c r="A446" s="239">
        <v>17</v>
      </c>
      <c r="B446" s="449"/>
      <c r="C446" s="237" t="s">
        <v>44</v>
      </c>
      <c r="D446" s="231" t="s">
        <v>17</v>
      </c>
      <c r="E446" s="241">
        <v>11820.374</v>
      </c>
    </row>
    <row r="447" spans="1:7" ht="23.25">
      <c r="A447" s="239">
        <v>18</v>
      </c>
      <c r="B447" s="449"/>
      <c r="C447" s="242" t="s">
        <v>45</v>
      </c>
      <c r="D447" s="231" t="s">
        <v>17</v>
      </c>
      <c r="E447" s="241">
        <v>441.47899999999998</v>
      </c>
    </row>
    <row r="448" spans="1:7" ht="23.25">
      <c r="A448" s="239">
        <v>19</v>
      </c>
      <c r="B448" s="449"/>
      <c r="C448" s="242" t="s">
        <v>46</v>
      </c>
      <c r="D448" s="231" t="s">
        <v>17</v>
      </c>
      <c r="E448" s="241">
        <v>-102.6</v>
      </c>
    </row>
    <row r="449" spans="1:7" ht="23.25">
      <c r="A449" s="239">
        <v>20</v>
      </c>
      <c r="B449" s="449"/>
      <c r="C449" s="242" t="s">
        <v>47</v>
      </c>
      <c r="D449" s="231" t="s">
        <v>17</v>
      </c>
      <c r="E449" s="241">
        <v>-515.9</v>
      </c>
    </row>
    <row r="450" spans="1:7" ht="23.25">
      <c r="A450" s="239">
        <v>21</v>
      </c>
      <c r="B450" s="449"/>
      <c r="C450" s="240" t="s">
        <v>48</v>
      </c>
      <c r="D450" s="231" t="s">
        <v>17</v>
      </c>
      <c r="E450" s="241">
        <v>63514.514000000003</v>
      </c>
    </row>
    <row r="451" spans="1:7" ht="24" thickBot="1">
      <c r="A451" s="239">
        <v>22</v>
      </c>
      <c r="B451" s="450"/>
      <c r="C451" s="243" t="s">
        <v>49</v>
      </c>
      <c r="D451" s="244" t="s">
        <v>17</v>
      </c>
      <c r="E451" s="391">
        <v>1629.355</v>
      </c>
    </row>
    <row r="452" spans="1:7" ht="25.5" thickTop="1">
      <c r="A452" s="61">
        <v>1</v>
      </c>
      <c r="B452" s="433" t="s">
        <v>73</v>
      </c>
      <c r="C452" s="60" t="s">
        <v>27</v>
      </c>
      <c r="D452" s="43" t="s">
        <v>17</v>
      </c>
      <c r="E452" s="186">
        <f>E453+E454+E458+E459+E460+E461+E462</f>
        <v>159535</v>
      </c>
      <c r="F452" s="202"/>
      <c r="G452" s="390"/>
    </row>
    <row r="453" spans="1:7" ht="23.25">
      <c r="A453" s="61">
        <f>A452+1</f>
        <v>2</v>
      </c>
      <c r="B453" s="433"/>
      <c r="C453" s="60" t="s">
        <v>28</v>
      </c>
      <c r="D453" s="43" t="s">
        <v>17</v>
      </c>
      <c r="E453" s="166">
        <v>16041</v>
      </c>
    </row>
    <row r="454" spans="1:7" ht="23.25">
      <c r="A454" s="61">
        <v>3</v>
      </c>
      <c r="B454" s="433"/>
      <c r="C454" s="62" t="s">
        <v>29</v>
      </c>
      <c r="D454" s="43" t="s">
        <v>17</v>
      </c>
      <c r="E454" s="166">
        <f>SUM(E455:E457)</f>
        <v>97112</v>
      </c>
    </row>
    <row r="455" spans="1:7" ht="23.25">
      <c r="A455" s="61">
        <f t="shared" ref="A455:A467" si="17">A454+1</f>
        <v>4</v>
      </c>
      <c r="B455" s="433"/>
      <c r="C455" s="34" t="s">
        <v>31</v>
      </c>
      <c r="D455" s="43" t="s">
        <v>17</v>
      </c>
      <c r="E455" s="167">
        <v>10161</v>
      </c>
    </row>
    <row r="456" spans="1:7" ht="23.25">
      <c r="A456" s="61">
        <f t="shared" si="17"/>
        <v>5</v>
      </c>
      <c r="B456" s="433"/>
      <c r="C456" s="34" t="s">
        <v>32</v>
      </c>
      <c r="D456" s="63" t="s">
        <v>17</v>
      </c>
      <c r="E456" s="166">
        <v>66544</v>
      </c>
    </row>
    <row r="457" spans="1:7" ht="23.25">
      <c r="A457" s="61">
        <f t="shared" si="17"/>
        <v>6</v>
      </c>
      <c r="B457" s="433"/>
      <c r="C457" s="64" t="s">
        <v>33</v>
      </c>
      <c r="D457" s="65" t="s">
        <v>17</v>
      </c>
      <c r="E457" s="167">
        <v>20407</v>
      </c>
    </row>
    <row r="458" spans="1:7" ht="23.25">
      <c r="A458" s="67">
        <f t="shared" si="17"/>
        <v>7</v>
      </c>
      <c r="B458" s="433"/>
      <c r="C458" s="66" t="s">
        <v>34</v>
      </c>
      <c r="D458" s="43" t="s">
        <v>17</v>
      </c>
      <c r="E458" s="168">
        <v>19677</v>
      </c>
    </row>
    <row r="459" spans="1:7" ht="23.25">
      <c r="A459" s="67">
        <f t="shared" si="17"/>
        <v>8</v>
      </c>
      <c r="B459" s="433"/>
      <c r="C459" s="66" t="s">
        <v>35</v>
      </c>
      <c r="D459" s="65" t="s">
        <v>17</v>
      </c>
      <c r="E459" s="167">
        <v>1693</v>
      </c>
    </row>
    <row r="460" spans="1:7" ht="23.25">
      <c r="A460" s="67">
        <f t="shared" si="17"/>
        <v>9</v>
      </c>
      <c r="B460" s="433"/>
      <c r="C460" s="66" t="s">
        <v>36</v>
      </c>
      <c r="D460" s="65" t="s">
        <v>17</v>
      </c>
      <c r="E460" s="167">
        <v>1340</v>
      </c>
    </row>
    <row r="461" spans="1:7" ht="23.25">
      <c r="A461" s="67">
        <f t="shared" si="17"/>
        <v>10</v>
      </c>
      <c r="B461" s="433"/>
      <c r="C461" s="35" t="s">
        <v>37</v>
      </c>
      <c r="D461" s="43" t="s">
        <v>17</v>
      </c>
      <c r="E461" s="168">
        <v>9377</v>
      </c>
    </row>
    <row r="462" spans="1:7" ht="23.25">
      <c r="A462" s="67">
        <f t="shared" si="17"/>
        <v>11</v>
      </c>
      <c r="B462" s="433"/>
      <c r="C462" s="35" t="s">
        <v>38</v>
      </c>
      <c r="D462" s="43" t="s">
        <v>17</v>
      </c>
      <c r="E462" s="168">
        <v>14295</v>
      </c>
    </row>
    <row r="463" spans="1:7" ht="24.75">
      <c r="A463" s="67">
        <f t="shared" si="17"/>
        <v>12</v>
      </c>
      <c r="B463" s="433"/>
      <c r="C463" s="35" t="s">
        <v>39</v>
      </c>
      <c r="D463" s="65" t="s">
        <v>17</v>
      </c>
      <c r="E463" s="185">
        <f>E464+E465+E469+E470+E471+E472+E473</f>
        <v>91776.299999999988</v>
      </c>
      <c r="F463" s="202"/>
      <c r="G463" s="390"/>
    </row>
    <row r="464" spans="1:7" ht="23.25">
      <c r="A464" s="67">
        <f t="shared" si="17"/>
        <v>13</v>
      </c>
      <c r="B464" s="433"/>
      <c r="C464" s="35" t="s">
        <v>40</v>
      </c>
      <c r="D464" s="43" t="s">
        <v>17</v>
      </c>
      <c r="E464" s="168">
        <v>3401</v>
      </c>
    </row>
    <row r="465" spans="1:5" ht="23.25">
      <c r="A465" s="67">
        <f t="shared" si="17"/>
        <v>14</v>
      </c>
      <c r="B465" s="433"/>
      <c r="C465" s="35" t="s">
        <v>41</v>
      </c>
      <c r="D465" s="43" t="s">
        <v>17</v>
      </c>
      <c r="E465" s="168">
        <f>E466+E467+E468</f>
        <v>61304.9</v>
      </c>
    </row>
    <row r="466" spans="1:5" ht="23.25">
      <c r="A466" s="67">
        <f t="shared" si="17"/>
        <v>15</v>
      </c>
      <c r="B466" s="433"/>
      <c r="C466" s="34" t="s">
        <v>42</v>
      </c>
      <c r="D466" s="43" t="s">
        <v>17</v>
      </c>
      <c r="E466" s="168">
        <v>7927.9</v>
      </c>
    </row>
    <row r="467" spans="1:5" ht="23.25">
      <c r="A467" s="67">
        <f t="shared" si="17"/>
        <v>16</v>
      </c>
      <c r="B467" s="433"/>
      <c r="C467" s="34" t="s">
        <v>43</v>
      </c>
      <c r="D467" s="43" t="s">
        <v>17</v>
      </c>
      <c r="E467" s="168">
        <v>43758</v>
      </c>
    </row>
    <row r="468" spans="1:5" ht="23.25">
      <c r="A468" s="67">
        <v>17</v>
      </c>
      <c r="B468" s="433"/>
      <c r="C468" s="64" t="s">
        <v>44</v>
      </c>
      <c r="D468" s="43" t="s">
        <v>17</v>
      </c>
      <c r="E468" s="168">
        <v>9619</v>
      </c>
    </row>
    <row r="469" spans="1:5" ht="23.25">
      <c r="A469" s="67">
        <v>18</v>
      </c>
      <c r="B469" s="433"/>
      <c r="C469" s="35" t="s">
        <v>45</v>
      </c>
      <c r="D469" s="43" t="s">
        <v>17</v>
      </c>
      <c r="E469" s="168">
        <v>1303</v>
      </c>
    </row>
    <row r="470" spans="1:5" ht="23.25">
      <c r="A470" s="67">
        <v>19</v>
      </c>
      <c r="B470" s="433"/>
      <c r="C470" s="35" t="s">
        <v>46</v>
      </c>
      <c r="D470" s="43" t="s">
        <v>17</v>
      </c>
      <c r="E470" s="168">
        <v>108.4</v>
      </c>
    </row>
    <row r="471" spans="1:5" ht="23.25">
      <c r="A471" s="67">
        <v>20</v>
      </c>
      <c r="B471" s="433"/>
      <c r="C471" s="35" t="s">
        <v>47</v>
      </c>
      <c r="D471" s="43" t="s">
        <v>17</v>
      </c>
      <c r="E471" s="168">
        <v>320</v>
      </c>
    </row>
    <row r="472" spans="1:5" ht="23.25">
      <c r="A472" s="67">
        <v>21</v>
      </c>
      <c r="B472" s="433"/>
      <c r="C472" s="66" t="s">
        <v>48</v>
      </c>
      <c r="D472" s="43" t="s">
        <v>17</v>
      </c>
      <c r="E472" s="168">
        <v>19120</v>
      </c>
    </row>
    <row r="473" spans="1:5" ht="24" thickBot="1">
      <c r="A473" s="68">
        <v>22</v>
      </c>
      <c r="B473" s="433"/>
      <c r="C473" s="36" t="s">
        <v>49</v>
      </c>
      <c r="D473" s="44" t="s">
        <v>17</v>
      </c>
      <c r="E473" s="169">
        <v>6219</v>
      </c>
    </row>
    <row r="474" spans="1:5" ht="21" thickTop="1">
      <c r="B474" s="47"/>
    </row>
    <row r="488" spans="5:5">
      <c r="E488" s="150"/>
    </row>
  </sheetData>
  <mergeCells count="41">
    <mergeCell ref="A1:E1"/>
    <mergeCell ref="A186:E186"/>
    <mergeCell ref="A2:E2"/>
    <mergeCell ref="A113:F113"/>
    <mergeCell ref="B117:D117"/>
    <mergeCell ref="A116:E116"/>
    <mergeCell ref="B105:B108"/>
    <mergeCell ref="D119:F119"/>
    <mergeCell ref="B4:B19"/>
    <mergeCell ref="B20:B41"/>
    <mergeCell ref="B185:F185"/>
    <mergeCell ref="B220:B235"/>
    <mergeCell ref="B91:B104"/>
    <mergeCell ref="A43:A48"/>
    <mergeCell ref="A64:A69"/>
    <mergeCell ref="A57:A62"/>
    <mergeCell ref="A50:A55"/>
    <mergeCell ref="A70:A80"/>
    <mergeCell ref="A114:C114"/>
    <mergeCell ref="B188:B203"/>
    <mergeCell ref="B42:B69"/>
    <mergeCell ref="A81:A90"/>
    <mergeCell ref="B70:B90"/>
    <mergeCell ref="B109:B112"/>
    <mergeCell ref="B204:B219"/>
    <mergeCell ref="B184:C184"/>
    <mergeCell ref="A115:E115"/>
    <mergeCell ref="B452:B473"/>
    <mergeCell ref="B386:B407"/>
    <mergeCell ref="B236:B251"/>
    <mergeCell ref="B252:B267"/>
    <mergeCell ref="B364:B379"/>
    <mergeCell ref="B268:B283"/>
    <mergeCell ref="B430:B451"/>
    <mergeCell ref="B332:B347"/>
    <mergeCell ref="B348:B363"/>
    <mergeCell ref="B408:B429"/>
    <mergeCell ref="B284:B299"/>
    <mergeCell ref="B300:B315"/>
    <mergeCell ref="A384:E384"/>
    <mergeCell ref="B316:B331"/>
  </mergeCells>
  <phoneticPr fontId="2" type="noConversion"/>
  <printOptions horizontalCentered="1" verticalCentered="1"/>
  <pageMargins left="0" right="0" top="0.27559055118110237" bottom="0.19685039370078741" header="0.15748031496062992" footer="0.15748031496062992"/>
  <pageSetup paperSize="9" scale="65" orientation="portrait" r:id="rId1"/>
  <headerFooter alignWithMargins="0">
    <oddFooter>&amp;C&amp;"B Mitra,Italic"&amp;14وزارت امور اقتصادي و دارايي - معاونت امور اقتصادي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نماگرهاي استاني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jafarpour</dc:creator>
  <cp:lastModifiedBy>Bakhshi</cp:lastModifiedBy>
  <cp:lastPrinted>2017-05-13T07:28:54Z</cp:lastPrinted>
  <dcterms:created xsi:type="dcterms:W3CDTF">2009-10-03T13:11:01Z</dcterms:created>
  <dcterms:modified xsi:type="dcterms:W3CDTF">2018-11-15T08:14:38Z</dcterms:modified>
</cp:coreProperties>
</file>